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e0f9d1567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hrn" sheetId="1" r:id="Rb015789f0b7744e1"/>
    <x:sheet xmlns:r="http://schemas.openxmlformats.org/officeDocument/2006/relationships" name="Rozpocet_celkem" sheetId="2" r:id="R1d060be3f8c742f6"/>
    <x:sheet xmlns:r="http://schemas.openxmlformats.org/officeDocument/2006/relationships" name="Prace_a_material" sheetId="3" r:id="Rf58ec16d321740b9"/>
    <x:sheet xmlns:r="http://schemas.openxmlformats.org/officeDocument/2006/relationships" name="Profesni_cleneni" sheetId="4" r:id="R6b4d224caed34a6a"/>
    <x:sheet xmlns:r="http://schemas.openxmlformats.org/officeDocument/2006/relationships" name="Rizikove_polozky" sheetId="5" r:id="Rdeb45fce2e9c4c03"/>
    <x:sheet xmlns:r="http://schemas.openxmlformats.org/officeDocument/2006/relationships" name="Poznamky_a_vyluky" sheetId="6" r:id="R306aa765fe2547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 Kč"/>
    <x:numFmt numFmtId="201" formatCode="0%"/>
    <x:numFmt numFmtId="202" formatCode="#,##0.00"/>
    <x:numFmt numFmtId="203" formatCode="#,##0 &quot;Kč&quot;"/>
  </x:numFmts>
  <x:fonts count="3">
    <x:font>
      <x:sz val="11"/>
      <x:name val="Carlito"/>
    </x:font>
    <x:font>
      <x:b/>
      <x:sz val="13"/>
      <x:color rgb="FFFFFFFF"/>
      <x:name val="Carlito"/>
    </x:font>
    <x:font>
      <x:b/>
      <x:sz val="11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5F"/>
      </x:patternFill>
    </x:fill>
    <x:fill>
      <x:patternFill patternType="solid">
        <x:fgColor rgb="FFD9EAD3"/>
      </x:patternFill>
    </x:fill>
  </x:fills>
  <x:borders count="26">
    <x:border/>
    <x:border/>
    <x:border>
      <x:left style="thin">
        <x:color rgb="FFB7B7B7"/>
      </x:left>
      <x:top style="thin">
        <x:color rgb="FFB7B7B7"/>
      </x:top>
      <x:bottom style="thin">
        <x:color rgb="FFB7B7B7"/>
      </x:bottom>
    </x:border>
    <x:border>
      <x:top style="thin">
        <x:color rgb="FFB7B7B7"/>
      </x:top>
      <x:bottom style="thin">
        <x:color rgb="FFB7B7B7"/>
      </x:bottom>
    </x:border>
    <x:border>
      <x:right style="thin">
        <x:color rgb="FFB7B7B7"/>
      </x:right>
      <x:top style="thin">
        <x:color rgb="FFB7B7B7"/>
      </x:top>
      <x:bottom style="thin">
        <x:color rgb="FFB7B7B7"/>
      </x:bottom>
    </x:border>
    <x:border>
      <x:left style="thin">
        <x:color rgb="FFB7B7B7"/>
      </x:left>
      <x:top style="thin">
        <x:color rgb="FFB7B7B7"/>
      </x:top>
      <x:bottom style="thin">
        <x:color rgb="FFB7B7B7"/>
      </x:bottom>
    </x:border>
    <x:border>
      <x:top style="thin">
        <x:color rgb="FFB7B7B7"/>
      </x:top>
      <x:bottom style="thin">
        <x:color rgb="FFB7B7B7"/>
      </x:bottom>
    </x:border>
    <x:border>
      <x:right style="thin">
        <x:color rgb="FFB7B7B7"/>
      </x:right>
      <x:top style="thin">
        <x:color rgb="FFB7B7B7"/>
      </x:top>
      <x:bottom style="thin">
        <x:color rgb="FFB7B7B7"/>
      </x:bottom>
    </x:border>
    <x:border>
      <x:left style="thin">
        <x:color rgb="FFB7B7B7"/>
      </x:left>
      <x:right style="thin">
        <x:color rgb="FFD9D9D9"/>
      </x:right>
      <x:top style="thin">
        <x:color rgb="FFB7B7B7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B7B7B7"/>
      </x:top>
      <x:bottom style="thin">
        <x:color rgb="FFD9D9D9"/>
      </x:bottom>
    </x:border>
    <x:border>
      <x:left style="thin">
        <x:color rgb="FFD9D9D9"/>
      </x:left>
      <x:top style="thin">
        <x:color rgb="FFB7B7B7"/>
      </x:top>
      <x:bottom style="thin">
        <x:color rgb="FFD9D9D9"/>
      </x:bottom>
    </x:border>
    <x:border>
      <x:left style="thin">
        <x:color rgb="FFB7B7B7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left style="thin">
        <x:color rgb="FFB7B7B7"/>
      </x:left>
      <x:right style="thin">
        <x:color rgb="FFD9D9D9"/>
      </x:right>
      <x:top style="thin">
        <x:color rgb="FFD9D9D9"/>
      </x:top>
      <x:bottom style="thin">
        <x:color rgb="FFB7B7B7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B7B7B7"/>
      </x:bottom>
    </x:border>
    <x:border>
      <x:left style="thin">
        <x:color rgb="FFD9D9D9"/>
      </x:left>
      <x:top style="thin">
        <x:color rgb="FFD9D9D9"/>
      </x:top>
      <x:bottom style="thin">
        <x:color rgb="FFB7B7B7"/>
      </x:bottom>
    </x:border>
    <x:border>
      <x:left style="thin">
        <x:color rgb="FFB7B7B7"/>
      </x:left>
      <x:right style="thin">
        <x:color rgb="FFD9D9D9"/>
      </x:right>
      <x:top style="thin">
        <x:color rgb="FFB7B7B7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B7B7B7"/>
      </x:top>
      <x:bottom style="thin">
        <x:color rgb="FFD9D9D9"/>
      </x:bottom>
    </x:border>
    <x:border>
      <x:left style="thin">
        <x:color rgb="FFD9D9D9"/>
      </x:left>
      <x:top style="thin">
        <x:color rgb="FFB7B7B7"/>
      </x:top>
      <x:bottom style="thin">
        <x:color rgb="FFD9D9D9"/>
      </x:bottom>
    </x:border>
    <x:border>
      <x:left style="thin">
        <x:color rgb="FFB7B7B7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left style="thin">
        <x:color rgb="FFB7B7B7"/>
      </x:left>
      <x:right style="thin">
        <x:color rgb="FFD9D9D9"/>
      </x:right>
      <x:top style="thin">
        <x:color rgb="FFD9D9D9"/>
      </x:top>
      <x:bottom style="thin">
        <x:color rgb="FFB7B7B7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B7B7B7"/>
      </x:bottom>
    </x:border>
    <x:border>
      <x:left style="thin">
        <x:color rgb="FFD9D9D9"/>
      </x:left>
      <x:top style="thin">
        <x:color rgb="FFD9D9D9"/>
      </x:top>
      <x:bottom style="thin">
        <x:color rgb="FFB7B7B7"/>
      </x:bottom>
    </x:border>
  </x:borders>
  <x:cellStyleXfs count="1">
    <x:xf numFmtId="0" fontId="0" fillId="0" borderId="0"/>
  </x:cellStyleXfs>
  <x:cellXfs count="10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4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0" fontId="2" fillId="3" borderId="4" xfId="0" applyNumberFormat="1" applyFont="1" applyFill="1" applyBorder="1" applyAlignment="1">
      <x:alignment horizont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2" fillId="3" borderId="4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7" xfId="0" applyNumberFormat="1" applyFont="1" applyFill="1" applyBorder="1"/>
    <x:xf numFmtId="0" fontId="2" fillId="3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0" fontId="2" fillId="3" borderId="7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horizontal="center" wrapText="1"/>
    </x:xf>
    <x:xf numFmtId="0" fontId="2" fillId="3" borderId="6" xfId="0" applyNumberFormat="1" applyFont="1" applyFill="1" applyBorder="1" applyAlignment="1">
      <x:alignment horizontal="center" wrapText="1"/>
    </x:xf>
    <x:xf numFmtId="0" fontId="2" fillId="3" borderId="7" xfId="0" applyNumberFormat="1" applyFont="1" applyFill="1" applyBorder="1" applyAlignment="1">
      <x:alignment horizontal="center" wrapText="1"/>
    </x:xf>
    <x:xf numFmtId="0" fontId="2" fillId="3" borderId="5" xfId="0" applyNumberFormat="1" applyFont="1" applyFill="1" applyBorder="1" applyAlignment="1">
      <x:alignment horizontal="center" vertical="center" wrapText="1"/>
    </x:xf>
    <x:xf numFmtId="0" fontId="2" fillId="3" borderId="6" xfId="0" applyNumberFormat="1" applyFont="1" applyFill="1" applyBorder="1" applyAlignment="1">
      <x:alignment horizontal="center" vertical="center" wrapText="1"/>
    </x:xf>
    <x:xf numFmtId="0" fontId="2" fillId="3" borderId="7" xfId="0" applyNumberFormat="1" applyFont="1" applyFill="1" applyBorder="1" applyAlignment="1">
      <x:alignment horizontal="center" vertical="center" wrapText="1"/>
    </x:xf>
    <x:xf numFmtId="0" fontId="2" fillId="3" borderId="8" xfId="0" applyNumberFormat="1" applyFont="1" applyFill="1" applyBorder="1" applyAlignment="1">
      <x:alignment horizontal="center" vertical="center" wrapText="1"/>
    </x:xf>
    <x:xf numFmtId="0" fontId="2" fillId="3" borderId="9" xfId="0" applyNumberFormat="1" applyFont="1" applyFill="1" applyBorder="1" applyAlignment="1">
      <x:alignment horizontal="center" vertical="center" wrapText="1"/>
    </x:xf>
    <x:xf numFmtId="0" fontId="2" fillId="3" borderId="10" xfId="0" applyNumberFormat="1" applyFont="1" applyFill="1" applyBorder="1" applyAlignment="1">
      <x:alignment horizontal="center" vertical="center" wrapText="1"/>
    </x:xf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horizontal="center" vertical="top" wrapText="1"/>
    </x:xf>
    <x:xf numFmtId="0" fontId="2" fillId="3" borderId="9" xfId="0" applyNumberFormat="1" applyFont="1" applyFill="1" applyBorder="1" applyAlignment="1">
      <x:alignment horizontal="center" vertical="top" wrapText="1"/>
    </x:xf>
    <x:xf numFmtId="0" fontId="2" fillId="3" borderId="10" xfId="0" applyNumberFormat="1" applyFont="1" applyFill="1" applyBorder="1" applyAlignment="1">
      <x:alignment horizontal="center"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2" fillId="3" borderId="17" xfId="0" applyNumberFormat="1" applyFont="1" applyFill="1" applyBorder="1" applyAlignment="1">
      <x:alignment horizontal="center" vertical="center" wrapText="1"/>
    </x:xf>
    <x:xf numFmtId="0" fontId="2" fillId="3" borderId="18" xfId="0" applyNumberFormat="1" applyFont="1" applyFill="1" applyBorder="1" applyAlignment="1">
      <x:alignment horizontal="center" vertical="center" wrapText="1"/>
    </x:xf>
    <x:xf numFmtId="0" fontId="2" fillId="3" borderId="19" xfId="0" applyNumberFormat="1" applyFont="1" applyFill="1" applyBorder="1" applyAlignment="1">
      <x:alignment horizontal="center" vertical="center" wrapText="1"/>
    </x:xf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0" fillId="0" borderId="20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wrapText="1"/>
    </x:xf>
    <x:xf numFmtId="0" fontId="0" fillId="0" borderId="25" xfId="0" applyNumberFormat="1" applyFont="1" applyFill="1" applyBorder="1" applyAlignment="1">
      <x:alignment wrapText="1"/>
    </x:xf>
    <x:xf numFmtId="0" fontId="2" fillId="3" borderId="17" xfId="0" applyNumberFormat="1" applyFont="1" applyFill="1" applyBorder="1" applyAlignment="1">
      <x:alignment horizontal="center" vertical="top" wrapText="1"/>
    </x:xf>
    <x:xf numFmtId="0" fontId="2" fillId="3" borderId="18" xfId="0" applyNumberFormat="1" applyFont="1" applyFill="1" applyBorder="1" applyAlignment="1">
      <x:alignment horizontal="center" vertical="top" wrapText="1"/>
    </x:xf>
    <x:xf numFmtId="0" fontId="2" fillId="3" borderId="19" xfId="0" applyNumberFormat="1" applyFont="1" applyFill="1" applyBorder="1" applyAlignment="1">
      <x:alignment horizontal="center" vertical="top" wrapText="1"/>
    </x:xf>
    <x:xf numFmtId="0" fontId="0" fillId="0" borderId="20" xfId="0" applyNumberFormat="1" applyFont="1" applyFill="1" applyBorder="1" applyAlignment="1">
      <x:alignment vertical="top" wrapText="1"/>
    </x:xf>
    <x:xf numFmtId="0" fontId="0" fillId="0" borderId="21" xfId="0" applyNumberFormat="1" applyFont="1" applyFill="1" applyBorder="1" applyAlignment="1">
      <x:alignment vertical="top" wrapText="1"/>
    </x:xf>
    <x:xf numFmtId="0" fontId="0" fillId="0" borderId="22" xfId="0" applyNumberFormat="1" applyFont="1" applyFill="1" applyBorder="1" applyAlignment="1">
      <x:alignment vertical="top" wrapText="1"/>
    </x:xf>
    <x:xf numFmtId="0" fontId="0" fillId="0" borderId="23" xfId="0" applyNumberFormat="1" applyFont="1" applyFill="1" applyBorder="1" applyAlignment="1">
      <x:alignment vertical="top" wrapText="1"/>
    </x:xf>
    <x:xf numFmtId="0" fontId="0" fillId="0" borderId="24" xfId="0" applyNumberFormat="1" applyFont="1" applyFill="1" applyBorder="1" applyAlignment="1">
      <x:alignment vertical="top" wrapText="1"/>
    </x:xf>
    <x:xf numFmtId="0" fontId="0" fillId="0" borderId="25" xfId="0" applyNumberFormat="1" applyFont="1" applyFill="1" applyBorder="1" applyAlignment="1">
      <x:alignment vertical="top" wrapText="1"/>
    </x:xf>
    <x:xf numFmtId="200" fontId="0" fillId="0" borderId="12" xfId="0" applyNumberFormat="1" applyFont="1" applyFill="1" applyBorder="1" applyAlignment="1">
      <x:alignment vertical="top" wrapText="1"/>
    </x:xf>
    <x:xf numFmtId="200" fontId="0" fillId="0" borderId="21" xfId="0" applyNumberFormat="1" applyFont="1" applyFill="1" applyBorder="1" applyAlignment="1">
      <x:alignment vertical="top" wrapText="1"/>
    </x:xf>
    <x:xf numFmtId="201" fontId="0" fillId="0" borderId="12" xfId="0" applyNumberFormat="1" applyFont="1" applyFill="1" applyBorder="1" applyAlignment="1">
      <x:alignment vertical="top" wrapText="1"/>
    </x:xf>
    <x:xf numFmtId="201" fontId="0" fillId="0" borderId="21" xfId="0" applyNumberFormat="1" applyFont="1" applyFill="1" applyBorder="1" applyAlignment="1">
      <x:alignment vertical="top" wrapText="1"/>
    </x:xf>
    <x:xf numFmtId="200" fontId="0" fillId="0" borderId="15" xfId="0" applyNumberFormat="1" applyFont="1" applyFill="1" applyBorder="1" applyAlignment="1">
      <x:alignment vertical="top" wrapText="1"/>
    </x:xf>
    <x:xf numFmtId="200" fontId="0" fillId="0" borderId="24" xfId="0" applyNumberFormat="1" applyFont="1" applyFill="1" applyBorder="1" applyAlignment="1">
      <x:alignment vertical="top" wrapText="1"/>
    </x:xf>
    <x:xf numFmtId="202" fontId="0" fillId="0" borderId="12" xfId="0" applyNumberFormat="1" applyFont="1" applyFill="1" applyBorder="1" applyAlignment="1">
      <x:alignment vertical="top" wrapText="1"/>
    </x:xf>
    <x:xf numFmtId="202" fontId="0" fillId="0" borderId="15" xfId="0" applyNumberFormat="1" applyFont="1" applyFill="1" applyBorder="1" applyAlignment="1">
      <x:alignment vertical="top" wrapText="1"/>
    </x:xf>
    <x:xf numFmtId="202" fontId="0" fillId="0" borderId="21" xfId="0" applyNumberFormat="1" applyFont="1" applyFill="1" applyBorder="1" applyAlignment="1">
      <x:alignment vertical="top" wrapText="1"/>
    </x:xf>
    <x:xf numFmtId="202" fontId="0" fillId="0" borderId="24" xfId="0" applyNumberFormat="1" applyFont="1" applyFill="1" applyBorder="1" applyAlignment="1">
      <x:alignment vertical="top" wrapText="1"/>
    </x:xf>
    <x:xf numFmtId="201" fontId="0" fillId="0" borderId="15" xfId="0" applyNumberFormat="1" applyFont="1" applyFill="1" applyBorder="1" applyAlignment="1">
      <x:alignment vertical="top" wrapText="1"/>
    </x:xf>
    <x:xf numFmtId="201" fontId="0" fillId="0" borderId="24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203" fontId="0" fillId="0" borderId="12" xfId="0" applyNumberFormat="1" applyFont="1" applyFill="1" applyBorder="1" applyAlignment="1">
      <x:alignment vertical="top" wrapText="1"/>
    </x:xf>
    <x:xf numFmtId="203" fontId="0" fillId="0" borderId="1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afb796ca1486c" /><Relationship Type="http://schemas.openxmlformats.org/officeDocument/2006/relationships/theme" Target="/xl/theme/theme1.xml" Id="Raacf101793ea42d3" /><Relationship Type="http://schemas.openxmlformats.org/officeDocument/2006/relationships/sharedStrings" Target="/xl/sharedStrings.xml" Id="R2dcf128a8d2d426f" /><Relationship Type="http://schemas.openxmlformats.org/officeDocument/2006/relationships/worksheet" Target="/xl/worksheets/sheet1.xml" Id="Rb015789f0b7744e1" /><Relationship Type="http://schemas.openxmlformats.org/officeDocument/2006/relationships/worksheet" Target="/xl/worksheets/sheet2.xml" Id="R1d060be3f8c742f6" /><Relationship Type="http://schemas.openxmlformats.org/officeDocument/2006/relationships/worksheet" Target="/xl/worksheets/sheet3.xml" Id="Rf58ec16d321740b9" /><Relationship Type="http://schemas.openxmlformats.org/officeDocument/2006/relationships/worksheet" Target="/xl/worksheets/sheet4.xml" Id="R6b4d224caed34a6a" /><Relationship Type="http://schemas.openxmlformats.org/officeDocument/2006/relationships/worksheet" Target="/xl/worksheets/sheet5.xml" Id="Rdeb45fce2e9c4c03" /><Relationship Type="http://schemas.openxmlformats.org/officeDocument/2006/relationships/worksheet" Target="/xl/worksheets/sheet6.xml" Id="R306aa765fe2547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42" hidden="0" customWidth="1"/>
    <x:col min="3" max="3" width="88" hidden="0" customWidth="1"/>
    <x:col min="4" max="4" width="4" hidden="0" customWidth="1"/>
    <x:col min="5" max="5" width="4" hidden="0" customWidth="1"/>
    <x:col min="6" max="6" width="4" hidden="0" customWidth="1"/>
  </x:cols>
  <x:sheetData>
    <x:row r="1" ht="32" customHeight="1">
      <x:c r="A1" s="6" t="str">
        <x:v>Ukázkový projekt</x:v>
      </x:c>
      <x:c r="B1" s="6" t="str">
        <x:v>KOMPLET klientský rozpočet Ukázka</x:v>
      </x:c>
      <x:c r="C1" s="6" t="str"/>
      <x:c r="D1" s="6" t="str"/>
      <x:c r="E1" s="6" t="str"/>
      <x:c r="F1" s="6" t="str"/>
    </x:row>
    <x:row r="2">
      <x:c r="A2" s="55" t="str">
        <x:v>Pole</x:v>
      </x:c>
      <x:c r="B2" s="56" t="str">
        <x:v>Hodnota</x:v>
      </x:c>
      <x:c r="C2" s="56" t="str">
        <x:v>Poznámka</x:v>
      </x:c>
      <x:c r="D2" s="56" t="str"/>
      <x:c r="E2" s="56" t="str"/>
      <x:c r="F2" s="57" t="str"/>
    </x:row>
    <x:row r="3">
      <x:c r="A3" s="58" t="str">
        <x:v>Projekt</x:v>
      </x:c>
      <x:c r="B3" s="59" t="str">
        <x:v>Ukázkový projekt</x:v>
      </x:c>
      <x:c r="C3" s="59" t="str">
        <x:v>Položkový a poptávkový podklad</x:v>
      </x:c>
      <x:c r="D3" s="59" t="str"/>
      <x:c r="E3" s="59" t="str"/>
      <x:c r="F3" s="60" t="str"/>
    </x:row>
    <x:row r="4">
      <x:c r="A4" s="58" t="str">
        <x:v>Objekt</x:v>
      </x:c>
      <x:c r="B4" s="59" t="str">
        <x:v>Ukázkový projekt</x:v>
      </x:c>
      <x:c r="C4" s="59" t="str">
        <x:v>Samostatný objektový rozpočet, bez zdvojení společné infrastruktury</x:v>
      </x:c>
      <x:c r="D4" s="59" t="str"/>
      <x:c r="E4" s="59" t="str"/>
      <x:c r="F4" s="60" t="str"/>
    </x:row>
    <x:row r="5">
      <x:c r="A5" s="58" t="str">
        <x:v>Revize</x:v>
      </x:c>
      <x:c r="B5" s="59" t="str">
        <x:v>Ukázka</x:v>
      </x:c>
      <x:c r="C5" s="59" t="str">
        <x:v>Finální sjednocený draft; P0 množství jsou uzavřena pracovně pro férové porovnání, otevřené technické body zůstávají v poznámkách.</x:v>
      </x:c>
      <x:c r="D5" s="59" t="str"/>
      <x:c r="E5" s="59" t="str"/>
      <x:c r="F5" s="60" t="str"/>
    </x:row>
    <x:row r="6">
      <x:c r="A6" s="58" t="str">
        <x:v>Datum</x:v>
      </x:c>
      <x:c r="B6" s="59" t="str">
        <x:v>Anonymizováno</x:v>
      </x:c>
      <x:c r="C6" s="59" t="str">
        <x:v>Finální sjednocený draft / poptávkový podklad</x:v>
      </x:c>
      <x:c r="D6" s="59" t="str"/>
      <x:c r="E6" s="59" t="str"/>
      <x:c r="F6" s="60" t="str"/>
    </x:row>
    <x:row r="7">
      <x:c r="A7" s="58" t="str">
        <x:v>Stav</x:v>
      </x:c>
      <x:c r="B7" s="59" t="str">
        <x:v>PASS_WITH_REVIEW</x:v>
      </x:c>
      <x:c r="C7" s="59" t="str">
        <x:v>Vhodné jako sjednocený poptávkový/final draft; nejde o závaznou realizační nabídku ani bezvýhradné READY.</x:v>
      </x:c>
      <x:c r="D7" s="59" t="str"/>
      <x:c r="E7" s="59" t="str"/>
      <x:c r="F7" s="60" t="str"/>
    </x:row>
    <x:row r="8">
      <x:c r="A8" s="58" t="str">
        <x:v>Cena bez rezervy bez DPH</x:v>
      </x:c>
      <x:c r="B8" s="101" t="n">
        <x:f>SUM(Rozpocet_celkem!L4:L94)</x:f>
        <x:v>12707732.344</x:v>
      </x:c>
      <x:c r="C8" s="59" t="str">
        <x:v>Součet numericky oceněných položek; u O1 včetně pracovního doplnění P0 množství.</x:v>
      </x:c>
      <x:c r="D8" s="59" t="str"/>
      <x:c r="E8" s="59" t="str"/>
      <x:c r="F8" s="60" t="str"/>
    </x:row>
    <x:row r="9">
      <x:c r="A9" s="58" t="str">
        <x:v>Doporučená rezerva</x:v>
      </x:c>
      <x:c r="B9" s="90" t="n">
        <x:v>0.1</x:v>
      </x:c>
      <x:c r="C9" s="59" t="str">
        <x:v>Samostatně a jednotně pro oba domy</x:v>
      </x:c>
      <x:c r="D9" s="59" t="str"/>
      <x:c r="E9" s="59" t="str"/>
      <x:c r="F9" s="60" t="str"/>
    </x:row>
    <x:row r="10">
      <x:c r="A10" s="58" t="str">
        <x:v>Investiční rámec bez DPH</x:v>
      </x:c>
      <x:c r="B10" s="101" t="n">
        <x:f>B8*(1+B9)</x:f>
        <x:v>13978505.5784</x:v>
      </x:c>
      <x:c r="C10" s="59" t="str">
        <x:v>Cena bez rezervy + rezerva</x:v>
      </x:c>
      <x:c r="D10" s="59" t="str"/>
      <x:c r="E10" s="59" t="str"/>
      <x:c r="F10" s="60" t="str"/>
    </x:row>
    <x:row r="11">
      <x:c r="A11" s="58" t="str">
        <x:v>DPH</x:v>
      </x:c>
      <x:c r="B11" s="90" t="n">
        <x:v>0.21</x:v>
      </x:c>
      <x:c r="C11" s="59" t="str">
        <x:v>Editovatelný předpoklad pro draft</x:v>
      </x:c>
      <x:c r="D11" s="59" t="str"/>
      <x:c r="E11" s="59" t="str"/>
      <x:c r="F11" s="60" t="str"/>
    </x:row>
    <x:row r="12">
      <x:c r="A12" s="58" t="str">
        <x:v>Investiční rámec vč. DPH</x:v>
      </x:c>
      <x:c r="B12" s="101" t="n">
        <x:f>B10*(1+B11)</x:f>
        <x:v>16913991.749864</x:v>
      </x:c>
      <x:c r="C12" s="59" t="str">
        <x:v>Pracovní rámec, ne závazná nabídka zhotovitele</x:v>
      </x:c>
      <x:c r="D12" s="59" t="str"/>
      <x:c r="E12" s="59" t="str"/>
      <x:c r="F12" s="60" t="str"/>
    </x:row>
    <x:row r="13" ht="86" customHeight="1">
      <x:c r="A13" s="58" t="str">
        <x:v>Veřejná poznámka</x:v>
      </x:c>
      <x:c r="B13" s="59" t="str">
        <x:v>Rozpočet je zpracován jako položkový a poptávkový podklad dle dostupné projektové dokumentace a uvedených předpokladů. Společné areálové objekty, společné technologie a navazující infrastruktura nejsou zahrnuty do ceny domu, pokud nejsou výslovně uvedeny v položkách.</x:v>
      </x:c>
      <x:c r="C13" s="59" t="str"/>
      <x:c r="D13" s="59" t="str"/>
      <x:c r="E13" s="59" t="str"/>
      <x:c r="F13" s="60" t="str"/>
    </x:row>
    <x:row r="14" ht="86" customHeight="1">
      <x:c r="A14" s="61" t="str">
        <x:v>Rozdíl O1/O2</x:v>
      </x:c>
      <x:c r="B14" s="62" t="str">
        <x:v>O1 a O2 jsou typově velmi podobné apartmánové domy. Rozdíl ceny ve sjednocené verzi nevychází z odlišného standardu, ale z rozdílných výměr, osazení, založení, napojení a objektově specifických položek. Shodné práce a materiály jsou oceněny stejnými jednotkovými cenami.</x:v>
      </x:c>
      <x:c r="C14" s="62" t="str"/>
      <x:c r="D14" s="62" t="str"/>
      <x:c r="E14" s="62" t="str"/>
      <x:c r="F14" s="63" t="str"/>
    </x:row>
  </x:sheetData>
  <x:mergeCells>
    <x:mergeCell ref="B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8" hidden="0" customWidth="1"/>
    <x:col min="3" max="3" width="13" hidden="0" customWidth="1"/>
    <x:col min="4" max="4" width="42" hidden="0" customWidth="1"/>
    <x:col min="5" max="5" width="10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4" hidden="0" customWidth="1"/>
    <x:col min="11" max="11" width="14" hidden="0" customWidth="1"/>
    <x:col min="12" max="12" width="14" hidden="0" customWidth="1"/>
    <x:col min="13" max="13" width="17" hidden="0" customWidth="1"/>
    <x:col min="14" max="14" width="55" hidden="0" customWidth="1"/>
  </x:cols>
  <x:sheetData>
    <x:row r="1" ht="32" customHeight="1">
      <x:c r="A1" s="6" t="str">
        <x:v>Vzor</x:v>
      </x:c>
      <x:c r="B1" s="6" t="str">
        <x:v>apartmánový dům - Rozpočet celkem</x:v>
      </x:c>
      <x:c r="C1" s="6" t="str"/>
      <x:c r="D1" s="6" t="str"/>
      <x:c r="E1" s="6" t="str"/>
      <x:c r="F1" s="6" t="str"/>
      <x:c r="G1" s="6" t="str"/>
      <x:c r="H1" s="6" t="str"/>
      <x:c r="I1" s="6" t="str"/>
      <x:c r="J1" s="6" t="str"/>
      <x:c r="K1" s="6" t="str"/>
      <x:c r="L1" s="6" t="str"/>
      <x:c r="M1" s="6" t="str"/>
      <x:c r="N1" s="6" t="str"/>
    </x:row>
    <x:row r="3">
      <x:c r="A3" s="55" t="str">
        <x:v>Pol.</x:v>
      </x:c>
      <x:c r="B3" s="56" t="str">
        <x:v>Oddíl</x:v>
      </x:c>
      <x:c r="C3" s="56" t="str">
        <x:v>Profese</x:v>
      </x:c>
      <x:c r="D3" s="56" t="str">
        <x:v>Název položky</x:v>
      </x:c>
      <x:c r="E3" s="56" t="str">
        <x:v>MJ</x:v>
      </x:c>
      <x:c r="F3" s="56" t="str">
        <x:v>Množství</x:v>
      </x:c>
      <x:c r="G3" s="56" t="str">
        <x:v>JC práce</x:v>
      </x:c>
      <x:c r="H3" s="56" t="str">
        <x:v>JC materiál</x:v>
      </x:c>
      <x:c r="I3" s="56" t="str">
        <x:v>JC celkem</x:v>
      </x:c>
      <x:c r="J3" s="56" t="str">
        <x:v>Cena práce</x:v>
      </x:c>
      <x:c r="K3" s="56" t="str">
        <x:v>Cena materiál</x:v>
      </x:c>
      <x:c r="L3" s="56" t="str">
        <x:v>Cena celkem</x:v>
      </x:c>
      <x:c r="M3" s="56" t="str">
        <x:v>Stav</x:v>
      </x:c>
      <x:c r="N3" s="57" t="str">
        <x:v>Poznámka</x:v>
      </x:c>
    </x:row>
    <x:row r="4">
      <x:c r="A4" s="58" t="n">
        <x:v>1</x:v>
      </x:c>
      <x:c r="B4" s="59" t="str">
        <x:v>01 Přípravné práce a zařízení staveniště</x:v>
      </x:c>
      <x:c r="C4" s="59" t="str">
        <x:v>stavební</x:v>
      </x:c>
      <x:c r="D4" s="59" t="str">
        <x:v>Zařízení staveniště a BOZP</x:v>
      </x:c>
      <x:c r="E4" s="59" t="str">
        <x:v>kpl</x:v>
      </x:c>
      <x:c r="F4" s="94" t="n">
        <x:v>1</x:v>
      </x:c>
      <x:c r="G4" s="101" t="n">
        <x:v>120000</x:v>
      </x:c>
      <x:c r="H4" s="101" t="n">
        <x:v>60000</x:v>
      </x:c>
      <x:c r="I4" s="101" t="n">
        <x:v>180000</x:v>
      </x:c>
      <x:c r="J4" s="101" t="n">
        <x:f>IF(AND(ISNUMBER(F4),ISNUMBER(G4)),F4*G4,"")</x:f>
        <x:v>120000</x:v>
      </x:c>
      <x:c r="K4" s="101" t="n">
        <x:f>IF(AND(ISNUMBER(F4),ISNUMBER(H4)),F4*H4,"")</x:f>
        <x:v>60000</x:v>
      </x:c>
      <x:c r="L4" s="101" t="n">
        <x:f>IF(AND(ISNUMBER(F4),ISNUMBER(I4)),F4*I4,"")</x:f>
        <x:v>180000</x:v>
      </x:c>
      <x:c r="M4" s="59" t="str">
        <x:v>PASS_WITH_REVIEW</x:v>
      </x:c>
      <x:c r="N4" s="60" t="str">
        <x:v>Jednotková cena sjednocena; rozsah staveniště je objektový, bez areálových objektů.</x:v>
      </x:c>
    </x:row>
    <x:row r="5">
      <x:c r="A5" s="58" t="n">
        <x:v>2</x:v>
      </x:c>
      <x:c r="B5" s="59" t="str">
        <x:v>01 Přípravné práce a zařízení staveniště</x:v>
      </x:c>
      <x:c r="C5" s="59" t="str">
        <x:v>stavební</x:v>
      </x:c>
      <x:c r="D5" s="59" t="str">
        <x:v>Geodetické vytyčení objektu a napojovacích bodů</x:v>
      </x:c>
      <x:c r="E5" s="59" t="str">
        <x:v>kpl</x:v>
      </x:c>
      <x:c r="F5" s="94" t="n">
        <x:v>1</x:v>
      </x:c>
      <x:c r="G5" s="101" t="n">
        <x:v>24000</x:v>
      </x:c>
      <x:c r="H5" s="101" t="n">
        <x:v>14000</x:v>
      </x:c>
      <x:c r="I5" s="101" t="n">
        <x:v>38000</x:v>
      </x:c>
      <x:c r="J5" s="101" t="n">
        <x:f>IF(AND(ISNUMBER(F5),ISNUMBER(G5)),F5*G5,"")</x:f>
        <x:v>24000</x:v>
      </x:c>
      <x:c r="K5" s="101" t="n">
        <x:f>IF(AND(ISNUMBER(F5),ISNUMBER(H5)),F5*H5,"")</x:f>
        <x:v>14000</x:v>
      </x:c>
      <x:c r="L5" s="101" t="n">
        <x:f>IF(AND(ISNUMBER(F5),ISNUMBER(I5)),F5*I5,"")</x:f>
        <x:v>38000</x:v>
      </x:c>
      <x:c r="M5" s="59" t="str">
        <x:v>PASS</x:v>
      </x:c>
      <x:c r="N5" s="60" t="str">
        <x:v>Shodná služba pro oba objekty, rozdíl jen v případných lokálních bodech napojení.</x:v>
      </x:c>
    </x:row>
    <x:row r="6">
      <x:c r="A6" s="58" t="n">
        <x:v>3</x:v>
      </x:c>
      <x:c r="B6" s="59" t="str">
        <x:v>01 Přípravné práce a zařízení staveniště</x:v>
      </x:c>
      <x:c r="C6" s="59" t="str">
        <x:v>stavební</x:v>
      </x:c>
      <x:c r="D6" s="59" t="str">
        <x:v>Ochrany, zakrytí a průběžné čištění</x:v>
      </x:c>
      <x:c r="E6" s="59" t="str">
        <x:v>kpl</x:v>
      </x:c>
      <x:c r="F6" s="94" t="n">
        <x:v>1</x:v>
      </x:c>
      <x:c r="G6" s="101" t="n">
        <x:v>50000</x:v>
      </x:c>
      <x:c r="H6" s="101" t="n">
        <x:v>20000</x:v>
      </x:c>
      <x:c r="I6" s="101" t="n">
        <x:v>70000</x:v>
      </x:c>
      <x:c r="J6" s="101" t="n">
        <x:f>IF(AND(ISNUMBER(F6),ISNUMBER(G6)),F6*G6,"")</x:f>
        <x:v>50000</x:v>
      </x:c>
      <x:c r="K6" s="101" t="n">
        <x:f>IF(AND(ISNUMBER(F6),ISNUMBER(H6)),F6*H6,"")</x:f>
        <x:v>20000</x:v>
      </x:c>
      <x:c r="L6" s="101" t="n">
        <x:f>IF(AND(ISNUMBER(F6),ISNUMBER(I6)),F6*I6,"")</x:f>
        <x:v>70000</x:v>
      </x:c>
      <x:c r="M6" s="59" t="str">
        <x:v>PASS_WITH_REVIEW</x:v>
      </x:c>
      <x:c r="N6" s="60" t="str">
        <x:v>Upravit jen při doloženě rozdílné logistice nebo zimním režimu.</x:v>
      </x:c>
    </x:row>
    <x:row r="7">
      <x:c r="A7" s="58" t="n">
        <x:v>4</x:v>
      </x:c>
      <x:c r="B7" s="59" t="str">
        <x:v>02 Zemní práce a stavební jáma</x:v>
      </x:c>
      <x:c r="C7" s="59" t="str">
        <x:v>HSV</x:v>
      </x:c>
      <x:c r="D7" s="59" t="str">
        <x:v>Skrývka ornice a příprava pláně</x:v>
      </x:c>
      <x:c r="E7" s="59" t="str">
        <x:v>m²</x:v>
      </x:c>
      <x:c r="F7" s="94" t="n">
        <x:v>250</x:v>
      </x:c>
      <x:c r="G7" s="101" t="n">
        <x:v>80</x:v>
      </x:c>
      <x:c r="H7" s="101" t="n">
        <x:v>45</x:v>
      </x:c>
      <x:c r="I7" s="101" t="n">
        <x:v>125</x:v>
      </x:c>
      <x:c r="J7" s="101" t="n">
        <x:f>IF(AND(ISNUMBER(F7),ISNUMBER(G7)),F7*G7,"")</x:f>
        <x:v>20000</x:v>
      </x:c>
      <x:c r="K7" s="101" t="n">
        <x:f>IF(AND(ISNUMBER(F7),ISNUMBER(H7)),F7*H7,"")</x:f>
        <x:v>11250</x:v>
      </x:c>
      <x:c r="L7" s="101" t="n">
        <x:f>IF(AND(ISNUMBER(F7),ISNUMBER(I7)),F7*I7,"")</x:f>
        <x:v>31250</x:v>
      </x:c>
      <x:c r="M7" s="59" t="str">
        <x:v>REVIEW</x:v>
      </x:c>
      <x:c r="N7" s="60" t="str">
        <x:v>Množství musí zůstat samostatné; O2 má jinou kontrolní plochu.</x:v>
      </x:c>
    </x:row>
    <x:row r="8">
      <x:c r="A8" s="58" t="n">
        <x:v>5</x:v>
      </x:c>
      <x:c r="B8" s="59" t="str">
        <x:v>02 Zemní práce a stavební jáma</x:v>
      </x:c>
      <x:c r="C8" s="59" t="str">
        <x:v>HSV</x:v>
      </x:c>
      <x:c r="D8" s="59" t="str">
        <x:v>Výkop rýh pro základové pasy</x:v>
      </x:c>
      <x:c r="E8" s="59" t="str">
        <x:v>m³</x:v>
      </x:c>
      <x:c r="F8" s="94" t="n">
        <x:v>120</x:v>
      </x:c>
      <x:c r="G8" s="101" t="n">
        <x:v>880</x:v>
      </x:c>
      <x:c r="H8" s="101" t="n">
        <x:v>220</x:v>
      </x:c>
      <x:c r="I8" s="101" t="n">
        <x:v>1100</x:v>
      </x:c>
      <x:c r="J8" s="101" t="n">
        <x:f>IF(AND(ISNUMBER(F8),ISNUMBER(G8)),F8*G8,"")</x:f>
        <x:v>105600</x:v>
      </x:c>
      <x:c r="K8" s="101" t="n">
        <x:f>IF(AND(ISNUMBER(F8),ISNUMBER(H8)),F8*H8,"")</x:f>
        <x:v>26400</x:v>
      </x:c>
      <x:c r="L8" s="101" t="n">
        <x:f>IF(AND(ISNUMBER(F8),ISNUMBER(I8)),F8*I8,"")</x:f>
        <x:v>132000</x:v>
      </x:c>
      <x:c r="M8" s="59" t="str">
        <x:v>REVIEW</x:v>
      </x:c>
      <x:c r="N8" s="60" t="str">
        <x:v>Ponechat samostatná množství; cena sjednocena dle technické práce.</x:v>
      </x:c>
    </x:row>
    <x:row r="9">
      <x:c r="A9" s="58" t="n">
        <x:v>6</x:v>
      </x:c>
      <x:c r="B9" s="59" t="str">
        <x:v>02 Zemní práce a stavební jáma</x:v>
      </x:c>
      <x:c r="C9" s="59" t="str">
        <x:v>HSV</x:v>
      </x:c>
      <x:c r="D9" s="59" t="str">
        <x:v>Odvoz, uložení a manipulace se zeminou</x:v>
      </x:c>
      <x:c r="E9" s="59" t="str">
        <x:v>m³</x:v>
      </x:c>
      <x:c r="F9" s="94" t="n">
        <x:v>80</x:v>
      </x:c>
      <x:c r="G9" s="101" t="n">
        <x:v>450</x:v>
      </x:c>
      <x:c r="H9" s="101" t="n">
        <x:v>180</x:v>
      </x:c>
      <x:c r="I9" s="101" t="n">
        <x:v>630</x:v>
      </x:c>
      <x:c r="J9" s="101" t="n">
        <x:f>IF(AND(ISNUMBER(F9),ISNUMBER(G9)),F9*G9,"")</x:f>
        <x:v>36000</x:v>
      </x:c>
      <x:c r="K9" s="101" t="n">
        <x:f>IF(AND(ISNUMBER(F9),ISNUMBER(H9)),F9*H9,"")</x:f>
        <x:v>14400</x:v>
      </x:c>
      <x:c r="L9" s="101" t="n">
        <x:f>IF(AND(ISNUMBER(F9),ISNUMBER(I9)),F9*I9,"")</x:f>
        <x:v>50400</x:v>
      </x:c>
      <x:c r="M9" s="59" t="str">
        <x:v>REVIEW</x:v>
      </x:c>
      <x:c r="N9" s="60" t="str">
        <x:v>Ověřit, zda nejsou v původních výstupech překryvy se zásypy.</x:v>
      </x:c>
    </x:row>
    <x:row r="10">
      <x:c r="A10" s="58" t="n">
        <x:v>7</x:v>
      </x:c>
      <x:c r="B10" s="59" t="str">
        <x:v>02 Zemní práce a stavební jáma</x:v>
      </x:c>
      <x:c r="C10" s="59" t="str">
        <x:v>HSV</x:v>
      </x:c>
      <x:c r="D10" s="59" t="str">
        <x:v>Zásyp a hutnění kolem základů</x:v>
      </x:c>
      <x:c r="E10" s="59" t="str">
        <x:v>m³</x:v>
      </x:c>
      <x:c r="F10" s="94" t="n">
        <x:v>60</x:v>
      </x:c>
      <x:c r="G10" s="101" t="n">
        <x:v>360</x:v>
      </x:c>
      <x:c r="H10" s="101" t="n">
        <x:v>140</x:v>
      </x:c>
      <x:c r="I10" s="101" t="n">
        <x:v>500</x:v>
      </x:c>
      <x:c r="J10" s="101" t="n">
        <x:f>IF(AND(ISNUMBER(F10),ISNUMBER(G10)),F10*G10,"")</x:f>
        <x:v>21600</x:v>
      </x:c>
      <x:c r="K10" s="101" t="n">
        <x:f>IF(AND(ISNUMBER(F10),ISNUMBER(H10)),F10*H10,"")</x:f>
        <x:v>8400</x:v>
      </x:c>
      <x:c r="L10" s="101" t="n">
        <x:f>IF(AND(ISNUMBER(F10),ISNUMBER(I10)),F10*I10,"")</x:f>
        <x:v>30000</x:v>
      </x:c>
      <x:c r="M10" s="59" t="str">
        <x:v>PASS_WITH_REVIEW</x:v>
      </x:c>
      <x:c r="N10" s="60" t="str">
        <x:v>Objektová položka; společné terénní úpravy nejsou zahrnuty.</x:v>
      </x:c>
    </x:row>
    <x:row r="11">
      <x:c r="A11" s="58" t="n">
        <x:v>8</x:v>
      </x:c>
      <x:c r="B11" s="59" t="str">
        <x:v>03 Základy a spodní stavba</x:v>
      </x:c>
      <x:c r="C11" s="59" t="str">
        <x:v>HSV</x:v>
      </x:c>
      <x:c r="D11" s="59" t="str">
        <x:v>Základové pasy – beton a bednění</x:v>
      </x:c>
      <x:c r="E11" s="59" t="str">
        <x:v>m³</x:v>
      </x:c>
      <x:c r="F11" s="94" t="n">
        <x:v>65</x:v>
      </x:c>
      <x:c r="G11" s="101" t="n">
        <x:v>3800</x:v>
      </x:c>
      <x:c r="H11" s="101" t="n">
        <x:v>1800</x:v>
      </x:c>
      <x:c r="I11" s="101" t="n">
        <x:v>5600</x:v>
      </x:c>
      <x:c r="J11" s="101" t="n">
        <x:f>IF(AND(ISNUMBER(F11),ISNUMBER(G11)),F11*G11,"")</x:f>
        <x:v>247000</x:v>
      </x:c>
      <x:c r="K11" s="101" t="n">
        <x:f>IF(AND(ISNUMBER(F11),ISNUMBER(H11)),F11*H11,"")</x:f>
        <x:v>117000</x:v>
      </x:c>
      <x:c r="L11" s="101" t="n">
        <x:f>IF(AND(ISNUMBER(F11),ISNUMBER(I11)),F11*I11,"")</x:f>
        <x:v>364000</x:v>
      </x:c>
      <x:c r="M11" s="59" t="str">
        <x:v>REVIEW</x:v>
      </x:c>
      <x:c r="N11" s="60" t="str">
        <x:v>Množství vyžaduje kontrolu podle výkresů základů a osazení objektu.</x:v>
      </x:c>
    </x:row>
    <x:row r="12">
      <x:c r="A12" s="58" t="n">
        <x:v>9</x:v>
      </x:c>
      <x:c r="B12" s="59" t="str">
        <x:v>03 Základy a spodní stavba</x:v>
      </x:c>
      <x:c r="C12" s="59" t="str">
        <x:v>HSV</x:v>
      </x:c>
      <x:c r="D12" s="59" t="str">
        <x:v>Šalovací tvárnice / horní stupeň pasů</x:v>
      </x:c>
      <x:c r="E12" s="59" t="str">
        <x:v>m²</x:v>
      </x:c>
      <x:c r="F12" s="94" t="n">
        <x:v>70</x:v>
      </x:c>
      <x:c r="G12" s="101" t="n">
        <x:v>720</x:v>
      </x:c>
      <x:c r="H12" s="101" t="n">
        <x:v>1080</x:v>
      </x:c>
      <x:c r="I12" s="101" t="n">
        <x:v>1800</x:v>
      </x:c>
      <x:c r="J12" s="101" t="n">
        <x:f>IF(AND(ISNUMBER(F12),ISNUMBER(G12)),F12*G12,"")</x:f>
        <x:v>50400</x:v>
      </x:c>
      <x:c r="K12" s="101" t="n">
        <x:f>IF(AND(ISNUMBER(F12),ISNUMBER(H12)),F12*H12,"")</x:f>
        <x:v>75600</x:v>
      </x:c>
      <x:c r="L12" s="101" t="n">
        <x:f>IF(AND(ISNUMBER(F12),ISNUMBER(I12)),F12*I12,"")</x:f>
        <x:v>126000</x:v>
      </x:c>
      <x:c r="M12" s="59" t="str">
        <x:v>REVIEW</x:v>
      </x:c>
      <x:c r="N12" s="60" t="str">
        <x:v>Sjednotit skladbu; Původní rozsah byl souhrnnější; množství ověřit.</x:v>
      </x:c>
    </x:row>
    <x:row r="13">
      <x:c r="A13" s="58" t="n">
        <x:v>10</x:v>
      </x:c>
      <x:c r="B13" s="59" t="str">
        <x:v>03 Základy a spodní stavba</x:v>
      </x:c>
      <x:c r="C13" s="59" t="str">
        <x:v>HSV</x:v>
      </x:c>
      <x:c r="D13" s="59" t="str">
        <x:v>Podkladní beton / základová deska</x:v>
      </x:c>
      <x:c r="E13" s="59" t="str">
        <x:v>m²</x:v>
      </x:c>
      <x:c r="F13" s="94" t="n">
        <x:v>180</x:v>
      </x:c>
      <x:c r="G13" s="101" t="n">
        <x:v>350</x:v>
      </x:c>
      <x:c r="H13" s="101" t="n">
        <x:v>550</x:v>
      </x:c>
      <x:c r="I13" s="101" t="n">
        <x:v>900</x:v>
      </x:c>
      <x:c r="J13" s="101" t="n">
        <x:f>IF(AND(ISNUMBER(F13),ISNUMBER(G13)),F13*G13,"")</x:f>
        <x:v>63000</x:v>
      </x:c>
      <x:c r="K13" s="101" t="n">
        <x:f>IF(AND(ISNUMBER(F13),ISNUMBER(H13)),F13*H13,"")</x:f>
        <x:v>99000</x:v>
      </x:c>
      <x:c r="L13" s="101" t="n">
        <x:f>IF(AND(ISNUMBER(F13),ISNUMBER(I13)),F13*I13,"")</x:f>
        <x:v>162000</x:v>
      </x:c>
      <x:c r="M13" s="59" t="str">
        <x:v>PASS_WITH_REVIEW</x:v>
      </x:c>
      <x:c r="N13" s="60" t="str">
        <x:v>Množství je stejné pracovní; jednotka u O2 byla m³, převést na kanonický m² nebo doplnit tloušťku.</x:v>
      </x:c>
    </x:row>
    <x:row r="14">
      <x:c r="A14" s="58" t="n">
        <x:v>11</x:v>
      </x:c>
      <x:c r="B14" s="59" t="str">
        <x:v>03 Základy a spodní stavba</x:v>
      </x:c>
      <x:c r="C14" s="59" t="str">
        <x:v>HSV</x:v>
      </x:c>
      <x:c r="D14" s="59" t="str">
        <x:v>Hydroizolace spodní stavby a radon</x:v>
      </x:c>
      <x:c r="E14" s="59" t="str">
        <x:v>m²</x:v>
      </x:c>
      <x:c r="F14" s="94" t="n">
        <x:v>180</x:v>
      </x:c>
      <x:c r="G14" s="101" t="n">
        <x:v>240</x:v>
      </x:c>
      <x:c r="H14" s="101" t="n">
        <x:v>420</x:v>
      </x:c>
      <x:c r="I14" s="101" t="n">
        <x:v>660</x:v>
      </x:c>
      <x:c r="J14" s="101" t="n">
        <x:f>IF(AND(ISNUMBER(F14),ISNUMBER(G14)),F14*G14,"")</x:f>
        <x:v>43200</x:v>
      </x:c>
      <x:c r="K14" s="101" t="n">
        <x:f>IF(AND(ISNUMBER(F14),ISNUMBER(H14)),F14*H14,"")</x:f>
        <x:v>75600</x:v>
      </x:c>
      <x:c r="L14" s="101" t="n">
        <x:f>IF(AND(ISNUMBER(F14),ISNUMBER(I14)),F14*I14,"")</x:f>
        <x:v>118800</x:v>
      </x:c>
      <x:c r="M14" s="59" t="str">
        <x:v>PASS_WITH_REVIEW</x:v>
      </x:c>
      <x:c r="N14" s="60" t="str">
        <x:v>Sjednocená položka; nutno potvrdit skladbu podle finální PD.</x:v>
      </x:c>
    </x:row>
    <x:row r="15">
      <x:c r="A15" s="58" t="n">
        <x:v>12</x:v>
      </x:c>
      <x:c r="B15" s="59" t="str">
        <x:v>03 Základy a spodní stavba</x:v>
      </x:c>
      <x:c r="C15" s="59" t="str">
        <x:v>profese</x:v>
      </x:c>
      <x:c r="D15" s="59" t="str">
        <x:v>Prostupy základovými konstrukcemi</x:v>
      </x:c>
      <x:c r="E15" s="59" t="str">
        <x:v>ks</x:v>
      </x:c>
      <x:c r="F15" s="94" t="n">
        <x:v>12</x:v>
      </x:c>
      <x:c r="G15" s="101" t="n">
        <x:v>1200</x:v>
      </x:c>
      <x:c r="H15" s="101" t="n">
        <x:v>1800</x:v>
      </x:c>
      <x:c r="I15" s="101" t="n">
        <x:v>3000</x:v>
      </x:c>
      <x:c r="J15" s="101" t="n">
        <x:f>IF(AND(ISNUMBER(F15),ISNUMBER(G15)),F15*G15,"")</x:f>
        <x:v>14400</x:v>
      </x:c>
      <x:c r="K15" s="101" t="n">
        <x:f>IF(AND(ISNUMBER(F15),ISNUMBER(H15)),F15*H15,"")</x:f>
        <x:v>21600</x:v>
      </x:c>
      <x:c r="L15" s="101" t="n">
        <x:f>IF(AND(ISNUMBER(F15),ISNUMBER(I15)),F15*I15,"")</x:f>
        <x:v>36000</x:v>
      </x:c>
      <x:c r="M15" s="59" t="str">
        <x:v>PASS_WITH_REVIEW</x:v>
      </x:c>
      <x:c r="N15" s="60" t="str">
        <x:v>Zachovat jako samostatnou položku, neukrývat do základů.</x:v>
      </x:c>
    </x:row>
    <x:row r="16">
      <x:c r="A16" s="58" t="n">
        <x:v>13</x:v>
      </x:c>
      <x:c r="B16" s="59" t="str">
        <x:v>04 Svislé konstrukce</x:v>
      </x:c>
      <x:c r="C16" s="59" t="str">
        <x:v>HSV</x:v>
      </x:c>
      <x:c r="D16" s="59" t="str">
        <x:v>Obvodové nosné zdivo Porotherm 30 Profi</x:v>
      </x:c>
      <x:c r="E16" s="59" t="str">
        <x:v>m²</x:v>
      </x:c>
      <x:c r="F16" s="94" t="n">
        <x:v>250</x:v>
      </x:c>
      <x:c r="G16" s="101" t="n">
        <x:v>870</x:v>
      </x:c>
      <x:c r="H16" s="101" t="n">
        <x:v>1410</x:v>
      </x:c>
      <x:c r="I16" s="101" t="n">
        <x:v>2280</x:v>
      </x:c>
      <x:c r="J16" s="101" t="n">
        <x:f>IF(AND(ISNUMBER(F16),ISNUMBER(G16)),F16*G16,"")</x:f>
        <x:v>217500</x:v>
      </x:c>
      <x:c r="K16" s="101" t="n">
        <x:f>IF(AND(ISNUMBER(F16),ISNUMBER(H16)),F16*H16,"")</x:f>
        <x:v>352500</x:v>
      </x:c>
      <x:c r="L16" s="101" t="n">
        <x:f>IF(AND(ISNUMBER(F16),ISNUMBER(I16)),F16*I16,"")</x:f>
        <x:v>570000</x:v>
      </x:c>
      <x:c r="M16" s="59" t="str">
        <x:v>PASS_WITH_REVIEW</x:v>
      </x:c>
      <x:c r="N16" s="60" t="str">
        <x:v>Sjednotit JC; množství pracovní, ověřit otvory podle ASR/CAD.</x:v>
      </x:c>
    </x:row>
    <x:row r="17">
      <x:c r="A17" s="58" t="n">
        <x:v>14</x:v>
      </x:c>
      <x:c r="B17" s="59" t="str">
        <x:v>04 Svislé konstrukce</x:v>
      </x:c>
      <x:c r="C17" s="59" t="str">
        <x:v>HSV</x:v>
      </x:c>
      <x:c r="D17" s="59" t="str">
        <x:v>Vnitřní nosné a akustické zdivo</x:v>
      </x:c>
      <x:c r="E17" s="59" t="str">
        <x:v>m²</x:v>
      </x:c>
      <x:c r="F17" s="94" t="n">
        <x:v>140</x:v>
      </x:c>
      <x:c r="G17" s="101" t="n">
        <x:v>980</x:v>
      </x:c>
      <x:c r="H17" s="101" t="n">
        <x:v>1450</x:v>
      </x:c>
      <x:c r="I17" s="101" t="n">
        <x:v>2430</x:v>
      </x:c>
      <x:c r="J17" s="101" t="n">
        <x:f>IF(AND(ISNUMBER(F17),ISNUMBER(G17)),F17*G17,"")</x:f>
        <x:v>137200</x:v>
      </x:c>
      <x:c r="K17" s="101" t="n">
        <x:f>IF(AND(ISNUMBER(F17),ISNUMBER(H17)),F17*H17,"")</x:f>
        <x:v>203000</x:v>
      </x:c>
      <x:c r="L17" s="101" t="n">
        <x:f>IF(AND(ISNUMBER(F17),ISNUMBER(I17)),F17*I17,"")</x:f>
        <x:v>340200</x:v>
      </x:c>
      <x:c r="M17" s="59" t="str">
        <x:v>PASS_WITH_REVIEW</x:v>
      </x:c>
      <x:c r="N17" s="60" t="str">
        <x:v>Rozdíl ceny nesmí vznikat jen jinou metodikou.</x:v>
      </x:c>
    </x:row>
    <x:row r="18">
      <x:c r="A18" s="58" t="n">
        <x:v>15</x:v>
      </x:c>
      <x:c r="B18" s="59" t="str">
        <x:v>04 Svislé konstrukce</x:v>
      </x:c>
      <x:c r="C18" s="59" t="str">
        <x:v>HSV</x:v>
      </x:c>
      <x:c r="D18" s="59" t="str">
        <x:v>Příčky a nenosné konstrukce v bytech</x:v>
      </x:c>
      <x:c r="E18" s="59" t="str">
        <x:v>m²</x:v>
      </x:c>
      <x:c r="F18" s="94" t="n">
        <x:v>120</x:v>
      </x:c>
      <x:c r="G18" s="101" t="n">
        <x:v>230</x:v>
      </x:c>
      <x:c r="H18" s="101" t="n">
        <x:v>420</x:v>
      </x:c>
      <x:c r="I18" s="101" t="n">
        <x:v>650</x:v>
      </x:c>
      <x:c r="J18" s="101" t="n">
        <x:f>IF(AND(ISNUMBER(F18),ISNUMBER(G18)),F18*G18,"")</x:f>
        <x:v>27600</x:v>
      </x:c>
      <x:c r="K18" s="101" t="n">
        <x:f>IF(AND(ISNUMBER(F18),ISNUMBER(H18)),F18*H18,"")</x:f>
        <x:v>50400</x:v>
      </x:c>
      <x:c r="L18" s="101" t="n">
        <x:f>IF(AND(ISNUMBER(F18),ISNUMBER(I18)),F18*I18,"")</x:f>
        <x:v>78000</x:v>
      </x:c>
      <x:c r="M18" s="59" t="str">
        <x:v>PASS_WITH_REVIEW</x:v>
      </x:c>
      <x:c r="N18" s="60" t="str">
        <x:v>Pracovní množství; ověřit místnostní dispozice.</x:v>
      </x:c>
    </x:row>
    <x:row r="19">
      <x:c r="A19" s="58" t="n">
        <x:v>16</x:v>
      </x:c>
      <x:c r="B19" s="59" t="str">
        <x:v>05 Vodorovné konstrukce a schodiště</x:v>
      </x:c>
      <x:c r="C19" s="59" t="str">
        <x:v>SKŘ</x:v>
      </x:c>
      <x:c r="D19" s="59" t="str">
        <x:v>Stropní systém CZ NORD 200+40</x:v>
      </x:c>
      <x:c r="E19" s="59" t="str">
        <x:v>m²</x:v>
      </x:c>
      <x:c r="F19" s="94" t="n">
        <x:v>180</x:v>
      </x:c>
      <x:c r="G19" s="101" t="n">
        <x:v>665</x:v>
      </x:c>
      <x:c r="H19" s="101" t="n">
        <x:v>1235</x:v>
      </x:c>
      <x:c r="I19" s="101" t="n">
        <x:v>1900</x:v>
      </x:c>
      <x:c r="J19" s="101" t="n">
        <x:f>IF(AND(ISNUMBER(F19),ISNUMBER(G19)),F19*G19,"")</x:f>
        <x:v>119700</x:v>
      </x:c>
      <x:c r="K19" s="101" t="n">
        <x:f>IF(AND(ISNUMBER(F19),ISNUMBER(H19)),F19*H19,"")</x:f>
        <x:v>222300</x:v>
      </x:c>
      <x:c r="L19" s="101" t="n">
        <x:f>IF(AND(ISNUMBER(F19),ISNUMBER(I19)),F19*I19,"")</x:f>
        <x:v>342000</x:v>
      </x:c>
      <x:c r="M19" s="59" t="str">
        <x:v>PASS_WITH_REVIEW</x:v>
      </x:c>
      <x:c r="N19" s="60" t="str">
        <x:v>Převod z původního rozdílu JC; stejná skladba = stejná JC.</x:v>
      </x:c>
    </x:row>
    <x:row r="20">
      <x:c r="A20" s="58" t="n">
        <x:v>17</x:v>
      </x:c>
      <x:c r="B20" s="59" t="str">
        <x:v>05 Vodorovné konstrukce a schodiště</x:v>
      </x:c>
      <x:c r="C20" s="59" t="str">
        <x:v>SKŘ</x:v>
      </x:c>
      <x:c r="D20" s="59" t="str">
        <x:v>Betonáž stropu, dobetonávky a věnce</x:v>
      </x:c>
      <x:c r="E20" s="59" t="str">
        <x:v>m³</x:v>
      </x:c>
      <x:c r="F20" s="94" t="n">
        <x:v>10</x:v>
      </x:c>
      <x:c r="G20" s="101" t="n">
        <x:v>2975</x:v>
      </x:c>
      <x:c r="H20" s="101" t="n">
        <x:v>5525</x:v>
      </x:c>
      <x:c r="I20" s="101" t="n">
        <x:v>8500</x:v>
      </x:c>
      <x:c r="J20" s="101" t="n">
        <x:f>IF(AND(ISNUMBER(F20),ISNUMBER(G20)),F20*G20,"")</x:f>
        <x:v>29750</x:v>
      </x:c>
      <x:c r="K20" s="101" t="n">
        <x:f>IF(AND(ISNUMBER(F20),ISNUMBER(H20)),F20*H20,"")</x:f>
        <x:v>55250</x:v>
      </x:c>
      <x:c r="L20" s="101" t="n">
        <x:f>IF(AND(ISNUMBER(F20),ISNUMBER(I20)),F20*I20,"")</x:f>
        <x:v>85000</x:v>
      </x:c>
      <x:c r="M20" s="59" t="str">
        <x:v>REVIEW</x:v>
      </x:c>
      <x:c r="N20" s="60" t="str">
        <x:v>Položka rozpadnuta do technické měrné jednotky; množství k ověření.</x:v>
      </x:c>
    </x:row>
    <x:row r="21">
      <x:c r="A21" s="58" t="n">
        <x:v>18</x:v>
      </x:c>
      <x:c r="B21" s="59" t="str">
        <x:v>05 Vodorovné konstrukce a schodiště</x:v>
      </x:c>
      <x:c r="C21" s="59" t="str">
        <x:v>ocel</x:v>
      </x:c>
      <x:c r="D21" s="59" t="str">
        <x:v>Ocelové nosníky IPE220</x:v>
      </x:c>
      <x:c r="E21" s="59" t="str">
        <x:v>kg</x:v>
      </x:c>
      <x:c r="F21" s="94" t="n">
        <x:v>450</x:v>
      </x:c>
      <x:c r="G21" s="101" t="n">
        <x:v>24.5</x:v>
      </x:c>
      <x:c r="H21" s="101" t="n">
        <x:v>45.5</x:v>
      </x:c>
      <x:c r="I21" s="101" t="n">
        <x:v>70</x:v>
      </x:c>
      <x:c r="J21" s="101" t="n">
        <x:f>IF(AND(ISNUMBER(F21),ISNUMBER(G21)),F21*G21,"")</x:f>
        <x:v>11025</x:v>
      </x:c>
      <x:c r="K21" s="101" t="n">
        <x:f>IF(AND(ISNUMBER(F21),ISNUMBER(H21)),F21*H21,"")</x:f>
        <x:v>20475</x:v>
      </x:c>
      <x:c r="L21" s="101" t="n">
        <x:f>IF(AND(ISNUMBER(F21),ISNUMBER(I21)),F21*I21,"")</x:f>
        <x:v>31500</x:v>
      </x:c>
      <x:c r="M21" s="59" t="str">
        <x:v>REVIEW</x:v>
      </x:c>
      <x:c r="N21" s="60" t="str">
        <x:v>Položka rozpadnuta do technické měrné jednotky; hmotnost k ověření.</x:v>
      </x:c>
    </x:row>
    <x:row r="22">
      <x:c r="A22" s="58" t="n">
        <x:v>19</x:v>
      </x:c>
      <x:c r="B22" s="59" t="str">
        <x:v>05 Vodorovné konstrukce a schodiště</x:v>
      </x:c>
      <x:c r="C22" s="59" t="str">
        <x:v>SKŘ</x:v>
      </x:c>
      <x:c r="D22" s="59" t="str">
        <x:v>PZD desky / schodišťový základ</x:v>
      </x:c>
      <x:c r="E22" s="59" t="str">
        <x:v>kpl</x:v>
      </x:c>
      <x:c r="F22" s="94" t="n">
        <x:v>1</x:v>
      </x:c>
      <x:c r="G22" s="101" t="n">
        <x:v>67288</x:v>
      </x:c>
      <x:c r="H22" s="101" t="n">
        <x:v>124962</x:v>
      </x:c>
      <x:c r="I22" s="101" t="n">
        <x:v>192250</x:v>
      </x:c>
      <x:c r="J22" s="101" t="n">
        <x:f>IF(AND(ISNUMBER(F22),ISNUMBER(G22)),F22*G22,"")</x:f>
        <x:v>67288</x:v>
      </x:c>
      <x:c r="K22" s="101" t="n">
        <x:f>IF(AND(ISNUMBER(F22),ISNUMBER(H22)),F22*H22,"")</x:f>
        <x:v>124962</x:v>
      </x:c>
      <x:c r="L22" s="101" t="n">
        <x:f>IF(AND(ISNUMBER(F22),ISNUMBER(I22)),F22*I22,"")</x:f>
        <x:v>192250</x:v>
      </x:c>
      <x:c r="M22" s="59" t="str">
        <x:v>PASS_WITH_REVIEW</x:v>
      </x:c>
      <x:c r="N22" s="60" t="str">
        <x:v>Položku neponechat jako skrytý soubor v jednom domě.</x:v>
      </x:c>
    </x:row>
    <x:row r="23">
      <x:c r="A23" s="58" t="n">
        <x:v>20</x:v>
      </x:c>
      <x:c r="B23" s="59" t="str">
        <x:v>05 Vodorovné konstrukce a schodiště</x:v>
      </x:c>
      <x:c r="C23" s="59" t="str">
        <x:v>SKŘ</x:v>
      </x:c>
      <x:c r="D23" s="59" t="str">
        <x:v>Beton schodiště</x:v>
      </x:c>
      <x:c r="E23" s="59" t="str">
        <x:v>m³</x:v>
      </x:c>
      <x:c r="F23" s="94" t="n">
        <x:v>3.5</x:v>
      </x:c>
      <x:c r="G23" s="101" t="n">
        <x:v>6000</x:v>
      </x:c>
      <x:c r="H23" s="101" t="n">
        <x:v>4000</x:v>
      </x:c>
      <x:c r="I23" s="101" t="n">
        <x:v>10000</x:v>
      </x:c>
      <x:c r="J23" s="101" t="n">
        <x:f>IF(AND(ISNUMBER(F23),ISNUMBER(G23)),F23*G23,"")</x:f>
        <x:v>21000</x:v>
      </x:c>
      <x:c r="K23" s="101" t="n">
        <x:f>IF(AND(ISNUMBER(F23),ISNUMBER(H23)),F23*H23,"")</x:f>
        <x:v>14000</x:v>
      </x:c>
      <x:c r="L23" s="101" t="n">
        <x:f>IF(AND(ISNUMBER(F23),ISNUMBER(I23)),F23*I23,"")</x:f>
        <x:v>35000</x:v>
      </x:c>
      <x:c r="M23" s="59" t="str">
        <x:v>PASS_WITH_REVIEW</x:v>
      </x:c>
      <x:c r="N23" s="60" t="str">
        <x:v>Pracovní rozpad podle O2, ověřit proti statice.</x:v>
      </x:c>
    </x:row>
    <x:row r="24">
      <x:c r="A24" s="58" t="n">
        <x:v>21</x:v>
      </x:c>
      <x:c r="B24" s="59" t="str">
        <x:v>05 Vodorovné konstrukce a schodiště</x:v>
      </x:c>
      <x:c r="C24" s="59" t="str">
        <x:v>ASŘ</x:v>
      </x:c>
      <x:c r="D24" s="59" t="str">
        <x:v>Povrchová úprava schodiště</x:v>
      </x:c>
      <x:c r="E24" s="59" t="str">
        <x:v>m²</x:v>
      </x:c>
      <x:c r="F24" s="94" t="n">
        <x:v>12</x:v>
      </x:c>
      <x:c r="G24" s="101" t="n">
        <x:v>1200</x:v>
      </x:c>
      <x:c r="H24" s="101" t="n">
        <x:v>800</x:v>
      </x:c>
      <x:c r="I24" s="101" t="n">
        <x:v>2000</x:v>
      </x:c>
      <x:c r="J24" s="101" t="n">
        <x:f>IF(AND(ISNUMBER(F24),ISNUMBER(G24)),F24*G24,"")</x:f>
        <x:v>14400</x:v>
      </x:c>
      <x:c r="K24" s="101" t="n">
        <x:f>IF(AND(ISNUMBER(F24),ISNUMBER(H24)),F24*H24,"")</x:f>
        <x:v>9600</x:v>
      </x:c>
      <x:c r="L24" s="101" t="n">
        <x:f>IF(AND(ISNUMBER(F24),ISNUMBER(I24)),F24*I24,"")</x:f>
        <x:v>24000</x:v>
      </x:c>
      <x:c r="M24" s="59" t="str">
        <x:v>PASS_WITH_REVIEW</x:v>
      </x:c>
      <x:c r="N24" s="60" t="str">
        <x:v>Přesunout do finálních povrchů nebo ponechat zde konzistentně u obou.</x:v>
      </x:c>
    </x:row>
    <x:row r="25">
      <x:c r="A25" s="58" t="n">
        <x:v>22</x:v>
      </x:c>
      <x:c r="B25" s="59" t="str">
        <x:v>06 Krov a střešní konstrukce</x:v>
      </x:c>
      <x:c r="C25" s="59" t="str">
        <x:v>tesař</x:v>
      </x:c>
      <x:c r="D25" s="59" t="str">
        <x:v>Dřevěný krov / řezivo</x:v>
      </x:c>
      <x:c r="E25" s="59" t="str">
        <x:v>m³</x:v>
      </x:c>
      <x:c r="F25" s="94" t="n">
        <x:v>12</x:v>
      </x:c>
      <x:c r="G25" s="101" t="n">
        <x:v>7000</x:v>
      </x:c>
      <x:c r="H25" s="101" t="n">
        <x:v>13000</x:v>
      </x:c>
      <x:c r="I25" s="101" t="n">
        <x:v>20000</x:v>
      </x:c>
      <x:c r="J25" s="101" t="n">
        <x:f>IF(AND(ISNUMBER(F25),ISNUMBER(G25)),F25*G25,"")</x:f>
        <x:v>84000</x:v>
      </x:c>
      <x:c r="K25" s="101" t="n">
        <x:f>IF(AND(ISNUMBER(F25),ISNUMBER(H25)),F25*H25,"")</x:f>
        <x:v>156000</x:v>
      </x:c>
      <x:c r="L25" s="101" t="n">
        <x:f>IF(AND(ISNUMBER(F25),ISNUMBER(I25)),F25*I25,"")</x:f>
        <x:v>240000</x:v>
      </x:c>
      <x:c r="M25" s="59" t="str">
        <x:v>PASS_WITH_REVIEW</x:v>
      </x:c>
      <x:c r="N25" s="60" t="str">
        <x:v>Pracovní uzavření: množství dočasně převzato podle kontrolní hodnoty O2. Před výrobou potvrdit CAD/ASR členění krovu.</x:v>
      </x:c>
    </x:row>
    <x:row r="26">
      <x:c r="A26" s="58" t="n">
        <x:v>23</x:v>
      </x:c>
      <x:c r="B26" s="59" t="str">
        <x:v>06 Krov a střešní konstrukce</x:v>
      </x:c>
      <x:c r="C26" s="59" t="str">
        <x:v>ocel</x:v>
      </x:c>
      <x:c r="D26" s="59" t="str">
        <x:v>Ocelové vaznice a prvky krovu</x:v>
      </x:c>
      <x:c r="E26" s="59" t="str">
        <x:v>kg</x:v>
      </x:c>
      <x:c r="F26" s="94" t="n">
        <x:v>720</x:v>
      </x:c>
      <x:c r="G26" s="101" t="n">
        <x:v>31.5</x:v>
      </x:c>
      <x:c r="H26" s="101" t="n">
        <x:v>58.5</x:v>
      </x:c>
      <x:c r="I26" s="101" t="n">
        <x:v>90</x:v>
      </x:c>
      <x:c r="J26" s="101" t="n">
        <x:f>IF(AND(ISNUMBER(F26),ISNUMBER(G26)),F26*G26,"")</x:f>
        <x:v>22680</x:v>
      </x:c>
      <x:c r="K26" s="101" t="n">
        <x:f>IF(AND(ISNUMBER(F26),ISNUMBER(H26)),F26*H26,"")</x:f>
        <x:v>42120</x:v>
      </x:c>
      <x:c r="L26" s="101" t="n">
        <x:f>IF(AND(ISNUMBER(F26),ISNUMBER(I26)),F26*I26,"")</x:f>
        <x:v>64800</x:v>
      </x:c>
      <x:c r="M26" s="59" t="str">
        <x:v>PASS_WITH_REVIEW</x:v>
      </x:c>
      <x:c r="N26" s="60" t="str">
        <x:v>Pracovní uzavření: množství dočasně převzato podle kontrolní hodnoty O2. Před objednáním potvrdit statikou a ověřit bez duplicity se stropní ocelí.</x:v>
      </x:c>
    </x:row>
    <x:row r="27">
      <x:c r="A27" s="58" t="n">
        <x:v>24</x:v>
      </x:c>
      <x:c r="B27" s="59" t="str">
        <x:v>06 Krov a střešní konstrukce</x:v>
      </x:c>
      <x:c r="C27" s="59" t="str">
        <x:v>střecha</x:v>
      </x:c>
      <x:c r="D27" s="59" t="str">
        <x:v>Bednění / záklop střechy</x:v>
      </x:c>
      <x:c r="E27" s="59" t="str">
        <x:v>m²</x:v>
      </x:c>
      <x:c r="F27" s="94" t="n">
        <x:v>220</x:v>
      </x:c>
      <x:c r="G27" s="101" t="n">
        <x:v>192.5</x:v>
      </x:c>
      <x:c r="H27" s="101" t="n">
        <x:v>357.5</x:v>
      </x:c>
      <x:c r="I27" s="101" t="n">
        <x:v>550</x:v>
      </x:c>
      <x:c r="J27" s="101" t="n">
        <x:f>IF(AND(ISNUMBER(F27),ISNUMBER(G27)),F27*G27,"")</x:f>
        <x:v>42350</x:v>
      </x:c>
      <x:c r="K27" s="101" t="n">
        <x:f>IF(AND(ISNUMBER(F27),ISNUMBER(H27)),F27*H27,"")</x:f>
        <x:v>78650</x:v>
      </x:c>
      <x:c r="L27" s="101" t="n">
        <x:f>IF(AND(ISNUMBER(F27),ISNUMBER(I27)),F27*I27,"")</x:f>
        <x:v>121000</x:v>
      </x:c>
      <x:c r="M27" s="59" t="str">
        <x:v>REVIEW</x:v>
      </x:c>
      <x:c r="N27" s="60" t="str">
        <x:v>Množství se liší; potvrdit střešní plochu a vikýře.</x:v>
      </x:c>
    </x:row>
    <x:row r="28">
      <x:c r="A28" s="58" t="n">
        <x:v>25</x:v>
      </x:c>
      <x:c r="B28" s="59" t="str">
        <x:v>06 Krov a střešní konstrukce</x:v>
      </x:c>
      <x:c r="C28" s="59" t="str">
        <x:v>střecha</x:v>
      </x:c>
      <x:c r="D28" s="59" t="str">
        <x:v>Pojistné a parotěsné vrstvy střechy</x:v>
      </x:c>
      <x:c r="E28" s="59" t="str">
        <x:v>m²</x:v>
      </x:c>
      <x:c r="F28" s="94" t="n">
        <x:v>220</x:v>
      </x:c>
      <x:c r="G28" s="101" t="n">
        <x:v>105</x:v>
      </x:c>
      <x:c r="H28" s="101" t="n">
        <x:v>195</x:v>
      </x:c>
      <x:c r="I28" s="101" t="n">
        <x:v>300</x:v>
      </x:c>
      <x:c r="J28" s="101" t="n">
        <x:f>IF(AND(ISNUMBER(F28),ISNUMBER(G28)),F28*G28,"")</x:f>
        <x:v>23100</x:v>
      </x:c>
      <x:c r="K28" s="101" t="n">
        <x:f>IF(AND(ISNUMBER(F28),ISNUMBER(H28)),F28*H28,"")</x:f>
        <x:v>42900</x:v>
      </x:c>
      <x:c r="L28" s="101" t="n">
        <x:f>IF(AND(ISNUMBER(F28),ISNUMBER(I28)),F28*I28,"")</x:f>
        <x:v>66000</x:v>
      </x:c>
      <x:c r="M28" s="59" t="str">
        <x:v>REVIEW</x:v>
      </x:c>
      <x:c r="N28" s="60" t="str">
        <x:v>Rozpor 32°/38° zůstává ověřovacím bodem.</x:v>
      </x:c>
    </x:row>
    <x:row r="29">
      <x:c r="A29" s="58" t="n">
        <x:v>26</x:v>
      </x:c>
      <x:c r="B29" s="59" t="str">
        <x:v>06 Krov a střešní konstrukce</x:v>
      </x:c>
      <x:c r="C29" s="59" t="str">
        <x:v>izolace</x:v>
      </x:c>
      <x:c r="D29" s="59" t="str">
        <x:v>Nadkrokevní tepelná izolace PIR</x:v>
      </x:c>
      <x:c r="E29" s="59" t="str">
        <x:v>m²</x:v>
      </x:c>
      <x:c r="F29" s="94" t="n">
        <x:v>220</x:v>
      </x:c>
      <x:c r="G29" s="101" t="n">
        <x:v>490</x:v>
      </x:c>
      <x:c r="H29" s="101" t="n">
        <x:v>910</x:v>
      </x:c>
      <x:c r="I29" s="101" t="n">
        <x:v>1400</x:v>
      </x:c>
      <x:c r="J29" s="101" t="n">
        <x:f>IF(AND(ISNUMBER(F29),ISNUMBER(G29)),F29*G29,"")</x:f>
        <x:v>107800</x:v>
      </x:c>
      <x:c r="K29" s="101" t="n">
        <x:f>IF(AND(ISNUMBER(F29),ISNUMBER(H29)),F29*H29,"")</x:f>
        <x:v>200200</x:v>
      </x:c>
      <x:c r="L29" s="101" t="n">
        <x:f>IF(AND(ISNUMBER(F29),ISNUMBER(I29)),F29*I29,"")</x:f>
        <x:v>308000</x:v>
      </x:c>
      <x:c r="M29" s="59" t="str">
        <x:v>REVIEW</x:v>
      </x:c>
      <x:c r="N29" s="60" t="str">
        <x:v>Samostatně od SDK; neslučovat s interiérovým podhledem.</x:v>
      </x:c>
    </x:row>
    <x:row r="30">
      <x:c r="A30" s="58" t="n">
        <x:v>27</x:v>
      </x:c>
      <x:c r="B30" s="59" t="str">
        <x:v>07 Krytina, klempířské prvky a prostupy</x:v>
      </x:c>
      <x:c r="C30" s="59" t="str">
        <x:v>klempíř</x:v>
      </x:c>
      <x:c r="D30" s="59" t="str">
        <x:v>Plechová/falcovaná krytina</x:v>
      </x:c>
      <x:c r="E30" s="59" t="str">
        <x:v>m²</x:v>
      </x:c>
      <x:c r="F30" s="94" t="n">
        <x:v>220</x:v>
      </x:c>
      <x:c r="G30" s="101" t="n">
        <x:v>630</x:v>
      </x:c>
      <x:c r="H30" s="101" t="n">
        <x:v>1170</x:v>
      </x:c>
      <x:c r="I30" s="101" t="n">
        <x:v>1800</x:v>
      </x:c>
      <x:c r="J30" s="101" t="n">
        <x:f>IF(AND(ISNUMBER(F30),ISNUMBER(G30)),F30*G30,"")</x:f>
        <x:v>138600</x:v>
      </x:c>
      <x:c r="K30" s="101" t="n">
        <x:f>IF(AND(ISNUMBER(F30),ISNUMBER(H30)),F30*H30,"")</x:f>
        <x:v>257400</x:v>
      </x:c>
      <x:c r="L30" s="101" t="n">
        <x:f>IF(AND(ISNUMBER(F30),ISNUMBER(I30)),F30*I30,"")</x:f>
        <x:v>396000</x:v>
      </x:c>
      <x:c r="M30" s="59" t="str">
        <x:v>REVIEW</x:v>
      </x:c>
      <x:c r="N30" s="60" t="str">
        <x:v>Stejná JC, samostatné množství; před objednáním potvrdit plochu.</x:v>
      </x:c>
    </x:row>
    <x:row r="31">
      <x:c r="A31" s="58" t="n">
        <x:v>28</x:v>
      </x:c>
      <x:c r="B31" s="59" t="str">
        <x:v>07 Krytina, klempířské prvky a prostupy</x:v>
      </x:c>
      <x:c r="C31" s="59" t="str">
        <x:v>klempíř</x:v>
      </x:c>
      <x:c r="D31" s="59" t="str">
        <x:v>Žlaby a lemování okapových hran</x:v>
      </x:c>
      <x:c r="E31" s="59" t="str">
        <x:v>bm</x:v>
      </x:c>
      <x:c r="F31" s="94" t="n">
        <x:v>52.4</x:v>
      </x:c>
      <x:c r="G31" s="101" t="n">
        <x:v>315</x:v>
      </x:c>
      <x:c r="H31" s="101" t="n">
        <x:v>585</x:v>
      </x:c>
      <x:c r="I31" s="101" t="n">
        <x:v>900</x:v>
      </x:c>
      <x:c r="J31" s="101" t="n">
        <x:f>IF(AND(ISNUMBER(F31),ISNUMBER(G31)),F31*G31,"")</x:f>
        <x:v>16506</x:v>
      </x:c>
      <x:c r="K31" s="101" t="n">
        <x:f>IF(AND(ISNUMBER(F31),ISNUMBER(H31)),F31*H31,"")</x:f>
        <x:v>30654</x:v>
      </x:c>
      <x:c r="L31" s="101" t="n">
        <x:f>IF(AND(ISNUMBER(F31),ISNUMBER(I31)),F31*I31,"")</x:f>
        <x:v>47160</x:v>
      </x:c>
      <x:c r="M31" s="59" t="str">
        <x:v>PASS_WITH_REVIEW</x:v>
      </x:c>
      <x:c r="N31" s="60" t="str">
        <x:v>Použita pracovní obvodová hodnota ze O2 pro oba; ověřit v ASR.</x:v>
      </x:c>
    </x:row>
    <x:row r="32">
      <x:c r="A32" s="58" t="n">
        <x:v>29</x:v>
      </x:c>
      <x:c r="B32" s="59" t="str">
        <x:v>07 Krytina, klempířské prvky a prostupy</x:v>
      </x:c>
      <x:c r="C32" s="59" t="str">
        <x:v>ZTI/ASŘ</x:v>
      </x:c>
      <x:c r="D32" s="59" t="str">
        <x:v>Dešťové svody objektu</x:v>
      </x:c>
      <x:c r="E32" s="59" t="str">
        <x:v>ks</x:v>
      </x:c>
      <x:c r="F32" s="94" t="n">
        <x:v>4</x:v>
      </x:c>
      <x:c r="G32" s="101" t="n">
        <x:v>2100</x:v>
      </x:c>
      <x:c r="H32" s="101" t="n">
        <x:v>3900</x:v>
      </x:c>
      <x:c r="I32" s="101" t="n">
        <x:v>6000</x:v>
      </x:c>
      <x:c r="J32" s="101" t="n">
        <x:f>IF(AND(ISNUMBER(F32),ISNUMBER(G32)),F32*G32,"")</x:f>
        <x:v>8400</x:v>
      </x:c>
      <x:c r="K32" s="101" t="n">
        <x:f>IF(AND(ISNUMBER(F32),ISNUMBER(H32)),F32*H32,"")</x:f>
        <x:v>15600</x:v>
      </x:c>
      <x:c r="L32" s="101" t="n">
        <x:f>IF(AND(ISNUMBER(F32),ISNUMBER(I32)),F32*I32,"")</x:f>
        <x:v>24000</x:v>
      </x:c>
      <x:c r="M32" s="59" t="str">
        <x:v>PASS_WITH_REVIEW</x:v>
      </x:c>
      <x:c r="N32" s="60" t="str">
        <x:v>Pouze objektové svody, nikoli společné O7.</x:v>
      </x:c>
    </x:row>
    <x:row r="33">
      <x:c r="A33" s="58" t="n">
        <x:v>30</x:v>
      </x:c>
      <x:c r="B33" s="59" t="str">
        <x:v>07 Krytina, klempířské prvky a prostupy</x:v>
      </x:c>
      <x:c r="C33" s="59" t="str">
        <x:v>klempíř</x:v>
      </x:c>
      <x:c r="D33" s="59" t="str">
        <x:v>Lemování prostupů, vikýřů a doplňky</x:v>
      </x:c>
      <x:c r="E33" s="59" t="str">
        <x:v>bm</x:v>
      </x:c>
      <x:c r="F33" s="94" t="n">
        <x:v>60</x:v>
      </x:c>
      <x:c r="G33" s="101" t="n">
        <x:v>152.49</x:v>
      </x:c>
      <x:c r="H33" s="101" t="n">
        <x:v>283.2</x:v>
      </x:c>
      <x:c r="I33" s="101" t="n">
        <x:v>435.69</x:v>
      </x:c>
      <x:c r="J33" s="101" t="n">
        <x:f>IF(AND(ISNUMBER(F33),ISNUMBER(G33)),F33*G33,"")</x:f>
        <x:v>9149.400000000001</x:v>
      </x:c>
      <x:c r="K33" s="101" t="n">
        <x:f>IF(AND(ISNUMBER(F33),ISNUMBER(H33)),F33*H33,"")</x:f>
        <x:v>16992</x:v>
      </x:c>
      <x:c r="L33" s="101" t="n">
        <x:f>IF(AND(ISNUMBER(F33),ISNUMBER(I33)),F33*I33,"")</x:f>
        <x:v>26141.4</x:v>
      </x:c>
      <x:c r="M33" s="59" t="str">
        <x:v>REVIEW</x:v>
      </x:c>
      <x:c r="N33" s="60" t="str">
        <x:v>Ověřit počet prostupů VZT/FVE/LPS.</x:v>
      </x:c>
    </x:row>
    <x:row r="34">
      <x:c r="A34" s="58" t="n">
        <x:v>31</x:v>
      </x:c>
      <x:c r="B34" s="59" t="str">
        <x:v>08 Výplně otvorů</x:v>
      </x:c>
      <x:c r="C34" s="59" t="str">
        <x:v>výplně</x:v>
      </x:c>
      <x:c r="D34" s="59" t="str">
        <x:v>Vnější okna a balkonové dveře</x:v>
      </x:c>
      <x:c r="E34" s="59" t="str">
        <x:v>ks/m²</x:v>
      </x:c>
      <x:c r="F34" s="94" t="n">
        <x:v>15</x:v>
      </x:c>
      <x:c r="G34" s="101" t="n">
        <x:v>8750</x:v>
      </x:c>
      <x:c r="H34" s="101" t="n">
        <x:v>26250</x:v>
      </x:c>
      <x:c r="I34" s="101" t="n">
        <x:v>35000</x:v>
      </x:c>
      <x:c r="J34" s="101" t="n">
        <x:f>IF(AND(ISNUMBER(F34),ISNUMBER(G34)),F34*G34,"")</x:f>
        <x:v>131250</x:v>
      </x:c>
      <x:c r="K34" s="101" t="n">
        <x:f>IF(AND(ISNUMBER(F34),ISNUMBER(H34)),F34*H34,"")</x:f>
        <x:v>393750</x:v>
      </x:c>
      <x:c r="L34" s="101" t="n">
        <x:f>IF(AND(ISNUMBER(F34),ISNUMBER(I34)),F34*I34,"")</x:f>
        <x:v>525000</x:v>
      </x:c>
      <x:c r="M34" s="59" t="str">
        <x:v>PASS_WITH_REVIEW</x:v>
      </x:c>
      <x:c r="N34" s="60" t="str">
        <x:v>Pracovní uzavření: množství dočasně převzato podle kontrolní hodnoty O2. Před objednáním potvrdit finální tabulkou výplní.</x:v>
      </x:c>
    </x:row>
    <x:row r="35">
      <x:c r="A35" s="58" t="n">
        <x:v>32</x:v>
      </x:c>
      <x:c r="B35" s="59" t="str">
        <x:v>08 Výplně otvorů</x:v>
      </x:c>
      <x:c r="C35" s="59" t="str">
        <x:v>výplně</x:v>
      </x:c>
      <x:c r="D35" s="59" t="str">
        <x:v>Vstupní dveře do objektu</x:v>
      </x:c>
      <x:c r="E35" s="59" t="str">
        <x:v>ks</x:v>
      </x:c>
      <x:c r="F35" s="94" t="n">
        <x:v>1</x:v>
      </x:c>
      <x:c r="G35" s="101" t="n">
        <x:v>12500</x:v>
      </x:c>
      <x:c r="H35" s="101" t="n">
        <x:v>37500</x:v>
      </x:c>
      <x:c r="I35" s="101" t="n">
        <x:v>50000</x:v>
      </x:c>
      <x:c r="J35" s="101" t="n">
        <x:f>IF(AND(ISNUMBER(F35),ISNUMBER(G35)),F35*G35,"")</x:f>
        <x:v>12500</x:v>
      </x:c>
      <x:c r="K35" s="101" t="n">
        <x:f>IF(AND(ISNUMBER(F35),ISNUMBER(H35)),F35*H35,"")</x:f>
        <x:v>37500</x:v>
      </x:c>
      <x:c r="L35" s="101" t="n">
        <x:f>IF(AND(ISNUMBER(F35),ISNUMBER(I35)),F35*I35,"")</x:f>
        <x:v>50000</x:v>
      </x:c>
      <x:c r="M35" s="59" t="str">
        <x:v>REVIEW</x:v>
      </x:c>
      <x:c r="N35" s="60" t="str">
        <x:v>Ověřit typ a bezpečnostní standard.</x:v>
      </x:c>
    </x:row>
    <x:row r="36">
      <x:c r="A36" s="58" t="n">
        <x:v>33</x:v>
      </x:c>
      <x:c r="B36" s="59" t="str">
        <x:v>08 Výplně otvorů</x:v>
      </x:c>
      <x:c r="C36" s="59" t="str">
        <x:v>výplně</x:v>
      </x:c>
      <x:c r="D36" s="59" t="str">
        <x:v>Vnitřní dveře a zárubně</x:v>
      </x:c>
      <x:c r="E36" s="59" t="str">
        <x:v>ks</x:v>
      </x:c>
      <x:c r="F36" s="94" t="n">
        <x:v>18</x:v>
      </x:c>
      <x:c r="G36" s="101" t="n">
        <x:v>1000</x:v>
      </x:c>
      <x:c r="H36" s="101" t="n">
        <x:v>3000</x:v>
      </x:c>
      <x:c r="I36" s="101" t="n">
        <x:v>4000</x:v>
      </x:c>
      <x:c r="J36" s="101" t="n">
        <x:f>IF(AND(ISNUMBER(F36),ISNUMBER(G36)),F36*G36,"")</x:f>
        <x:v>18000</x:v>
      </x:c>
      <x:c r="K36" s="101" t="n">
        <x:f>IF(AND(ISNUMBER(F36),ISNUMBER(H36)),F36*H36,"")</x:f>
        <x:v>54000</x:v>
      </x:c>
      <x:c r="L36" s="101" t="n">
        <x:f>IF(AND(ISNUMBER(F36),ISNUMBER(I36)),F36*I36,"")</x:f>
        <x:v>72000</x:v>
      </x:c>
      <x:c r="M36" s="59" t="str">
        <x:v>REVIEW</x:v>
      </x:c>
      <x:c r="N36" s="60" t="str">
        <x:v>Rozdíl počtu musí potvrdit tabulka dveří.</x:v>
      </x:c>
    </x:row>
    <x:row r="37">
      <x:c r="A37" s="58" t="n">
        <x:v>34</x:v>
      </x:c>
      <x:c r="B37" s="59" t="str">
        <x:v>09 Fasáda, ETICS, dřevěný obklad a sokl</x:v>
      </x:c>
      <x:c r="C37" s="59" t="str">
        <x:v>fasáda</x:v>
      </x:c>
      <x:c r="D37" s="59" t="str">
        <x:v>ETICS EPS 160 mm</x:v>
      </x:c>
      <x:c r="E37" s="59" t="str">
        <x:v>m²</x:v>
      </x:c>
      <x:c r="F37" s="94" t="n">
        <x:v>270</x:v>
      </x:c>
      <x:c r="G37" s="101" t="n">
        <x:v>630</x:v>
      </x:c>
      <x:c r="H37" s="101" t="n">
        <x:v>770</x:v>
      </x:c>
      <x:c r="I37" s="101" t="n">
        <x:v>1400</x:v>
      </x:c>
      <x:c r="J37" s="101" t="n">
        <x:f>IF(AND(ISNUMBER(F37),ISNUMBER(G37)),F37*G37,"")</x:f>
        <x:v>170100</x:v>
      </x:c>
      <x:c r="K37" s="101" t="n">
        <x:f>IF(AND(ISNUMBER(F37),ISNUMBER(H37)),F37*H37,"")</x:f>
        <x:v>207900</x:v>
      </x:c>
      <x:c r="L37" s="101" t="n">
        <x:f>IF(AND(ISNUMBER(F37),ISNUMBER(I37)),F37*I37,"")</x:f>
        <x:v>378000</x:v>
      </x:c>
      <x:c r="M37" s="59" t="str">
        <x:v>REVIEW</x:v>
      </x:c>
      <x:c r="N37" s="60" t="str">
        <x:v>Plochu ověřit podle fasád a otvorů.</x:v>
      </x:c>
    </x:row>
    <x:row r="38">
      <x:c r="A38" s="58" t="n">
        <x:v>35</x:v>
      </x:c>
      <x:c r="B38" s="59" t="str">
        <x:v>09 Fasáda, ETICS, dřevěný obklad a sokl</x:v>
      </x:c>
      <x:c r="C38" s="59" t="str">
        <x:v>fasáda</x:v>
      </x:c>
      <x:c r="D38" s="59" t="str">
        <x:v>Tenkovrstvá fasádní omítka</x:v>
      </x:c>
      <x:c r="E38" s="59" t="str">
        <x:v>m²</x:v>
      </x:c>
      <x:c r="F38" s="94" t="n">
        <x:v>270</x:v>
      </x:c>
      <x:c r="G38" s="101" t="n">
        <x:v>225</x:v>
      </x:c>
      <x:c r="H38" s="101" t="n">
        <x:v>275</x:v>
      </x:c>
      <x:c r="I38" s="101" t="n">
        <x:v>500</x:v>
      </x:c>
      <x:c r="J38" s="101" t="n">
        <x:f>IF(AND(ISNUMBER(F38),ISNUMBER(G38)),F38*G38,"")</x:f>
        <x:v>60750</x:v>
      </x:c>
      <x:c r="K38" s="101" t="n">
        <x:f>IF(AND(ISNUMBER(F38),ISNUMBER(H38)),F38*H38,"")</x:f>
        <x:v>74250</x:v>
      </x:c>
      <x:c r="L38" s="101" t="n">
        <x:f>IF(AND(ISNUMBER(F38),ISNUMBER(I38)),F38*I38,"")</x:f>
        <x:v>135000</x:v>
      </x:c>
      <x:c r="M38" s="59" t="str">
        <x:v>REVIEW</x:v>
      </x:c>
      <x:c r="N38" s="60" t="str">
        <x:v>Oddělit omítku od ETICS kvůli srovnání.</x:v>
      </x:c>
    </x:row>
    <x:row r="39">
      <x:c r="A39" s="58" t="n">
        <x:v>36</x:v>
      </x:c>
      <x:c r="B39" s="59" t="str">
        <x:v>09 Fasáda, ETICS, dřevěný obklad a sokl</x:v>
      </x:c>
      <x:c r="C39" s="59" t="str">
        <x:v>fasáda</x:v>
      </x:c>
      <x:c r="D39" s="59" t="str">
        <x:v>Dřevěný fasádní obklad</x:v>
      </x:c>
      <x:c r="E39" s="59" t="str">
        <x:v>m²</x:v>
      </x:c>
      <x:c r="F39" s="94" t="n">
        <x:v>60</x:v>
      </x:c>
      <x:c r="G39" s="101" t="n">
        <x:v>1125</x:v>
      </x:c>
      <x:c r="H39" s="101" t="n">
        <x:v>1375</x:v>
      </x:c>
      <x:c r="I39" s="101" t="n">
        <x:v>2500</x:v>
      </x:c>
      <x:c r="J39" s="101" t="n">
        <x:f>IF(AND(ISNUMBER(F39),ISNUMBER(G39)),F39*G39,"")</x:f>
        <x:v>67500</x:v>
      </x:c>
      <x:c r="K39" s="101" t="n">
        <x:f>IF(AND(ISNUMBER(F39),ISNUMBER(H39)),F39*H39,"")</x:f>
        <x:v>82500</x:v>
      </x:c>
      <x:c r="L39" s="101" t="n">
        <x:f>IF(AND(ISNUMBER(F39),ISNUMBER(I39)),F39*I39,"")</x:f>
        <x:v>150000</x:v>
      </x:c>
      <x:c r="M39" s="59" t="str">
        <x:v>REVIEW</x:v>
      </x:c>
      <x:c r="N39" s="60" t="str">
        <x:v>Samostatná část obálky; ověřit plochy.</x:v>
      </x:c>
    </x:row>
    <x:row r="40">
      <x:c r="A40" s="58" t="n">
        <x:v>37</x:v>
      </x:c>
      <x:c r="B40" s="59" t="str">
        <x:v>09 Fasáda, ETICS, dřevěný obklad a sokl</x:v>
      </x:c>
      <x:c r="C40" s="59" t="str">
        <x:v>fasáda</x:v>
      </x:c>
      <x:c r="D40" s="59" t="str">
        <x:v>Soklové ukončení fasády</x:v>
      </x:c>
      <x:c r="E40" s="59" t="str">
        <x:v>bm</x:v>
      </x:c>
      <x:c r="F40" s="94" t="n">
        <x:v>52.4</x:v>
      </x:c>
      <x:c r="G40" s="101" t="n">
        <x:v>104.43</x:v>
      </x:c>
      <x:c r="H40" s="101" t="n">
        <x:v>127.63</x:v>
      </x:c>
      <x:c r="I40" s="101" t="n">
        <x:v>232.06</x:v>
      </x:c>
      <x:c r="J40" s="101" t="n">
        <x:f>IF(AND(ISNUMBER(F40),ISNUMBER(G40)),F40*G40,"")</x:f>
        <x:v>5472.1320000000005</x:v>
      </x:c>
      <x:c r="K40" s="101" t="n">
        <x:f>IF(AND(ISNUMBER(F40),ISNUMBER(H40)),F40*H40,"")</x:f>
        <x:v>6687.812</x:v>
      </x:c>
      <x:c r="L40" s="101" t="n">
        <x:f>IF(AND(ISNUMBER(F40),ISNUMBER(I40)),F40*I40,"")</x:f>
        <x:v>12159.944</x:v>
      </x:c>
      <x:c r="M40" s="59" t="str">
        <x:v>PASS_WITH_REVIEW</x:v>
      </x:c>
      <x:c r="N40" s="60" t="str">
        <x:v>Položka sjednocena v obou domech; ověřit v ASR.</x:v>
      </x:c>
    </x:row>
    <x:row r="41">
      <x:c r="A41" s="58" t="n">
        <x:v>38</x:v>
      </x:c>
      <x:c r="B41" s="59" t="str">
        <x:v>10 Balkony, markýzy a venkovní prvky objektu</x:v>
      </x:c>
      <x:c r="C41" s="59" t="str">
        <x:v>tesař/SKŘ</x:v>
      </x:c>
      <x:c r="D41" s="59" t="str">
        <x:v>Dřevěné konstrukce balkonů a krytých teras</x:v>
      </x:c>
      <x:c r="E41" s="59" t="str">
        <x:v>m²</x:v>
      </x:c>
      <x:c r="F41" s="94" t="n">
        <x:v>30</x:v>
      </x:c>
      <x:c r="G41" s="101" t="n">
        <x:v>1750</x:v>
      </x:c>
      <x:c r="H41" s="101" t="n">
        <x:v>3250</x:v>
      </x:c>
      <x:c r="I41" s="101" t="n">
        <x:v>5000</x:v>
      </x:c>
      <x:c r="J41" s="101" t="n">
        <x:f>IF(AND(ISNUMBER(F41),ISNUMBER(G41)),F41*G41,"")</x:f>
        <x:v>52500</x:v>
      </x:c>
      <x:c r="K41" s="101" t="n">
        <x:f>IF(AND(ISNUMBER(F41),ISNUMBER(H41)),F41*H41,"")</x:f>
        <x:v>97500</x:v>
      </x:c>
      <x:c r="L41" s="101" t="n">
        <x:f>IF(AND(ISNUMBER(F41),ISNUMBER(I41)),F41*I41,"")</x:f>
        <x:v>150000</x:v>
      </x:c>
      <x:c r="M41" s="59" t="str">
        <x:v>REVIEW</x:v>
      </x:c>
      <x:c r="N41" s="60" t="str">
        <x:v>Rozpadnout původní kpl O1; ověřit velikost a skladbu.</x:v>
      </x:c>
    </x:row>
    <x:row r="42">
      <x:c r="A42" s="58" t="n">
        <x:v>39</x:v>
      </x:c>
      <x:c r="B42" s="59" t="str">
        <x:v>10 Balkony, markýzy a venkovní prvky objektu</x:v>
      </x:c>
      <x:c r="C42" s="59" t="str">
        <x:v>ocel/tesař</x:v>
      </x:c>
      <x:c r="D42" s="59" t="str">
        <x:v>Markýza / zápraží – ocelové břity a treláž</x:v>
      </x:c>
      <x:c r="E42" s="59" t="str">
        <x:v>kpl</x:v>
      </x:c>
      <x:c r="F42" s="94" t="n">
        <x:v>1</x:v>
      </x:c>
      <x:c r="G42" s="101" t="n">
        <x:v>28000</x:v>
      </x:c>
      <x:c r="H42" s="101" t="n">
        <x:v>52000</x:v>
      </x:c>
      <x:c r="I42" s="101" t="n">
        <x:v>80000</x:v>
      </x:c>
      <x:c r="J42" s="101" t="n">
        <x:f>IF(AND(ISNUMBER(F42),ISNUMBER(G42)),F42*G42,"")</x:f>
        <x:v>28000</x:v>
      </x:c>
      <x:c r="K42" s="101" t="n">
        <x:f>IF(AND(ISNUMBER(F42),ISNUMBER(H42)),F42*H42,"")</x:f>
        <x:v>52000</x:v>
      </x:c>
      <x:c r="L42" s="101" t="n">
        <x:f>IF(AND(ISNUMBER(F42),ISNUMBER(I42)),F42*I42,"")</x:f>
        <x:v>80000</x:v>
      </x:c>
      <x:c r="M42" s="59" t="str">
        <x:v>PASS_WITH_REVIEW</x:v>
      </x:c>
      <x:c r="N42" s="60" t="str">
        <x:v>Samostatná objektová položka.</x:v>
      </x:c>
    </x:row>
    <x:row r="43">
      <x:c r="A43" s="58" t="n">
        <x:v>40</x:v>
      </x:c>
      <x:c r="B43" s="59" t="str">
        <x:v>11 Vnitřní konstrukce, omítky, SDK a podhledy</x:v>
      </x:c>
      <x:c r="C43" s="59" t="str">
        <x:v>SDK</x:v>
      </x:c>
      <x:c r="D43" s="59" t="str">
        <x:v>SDK příčky v podkroví</x:v>
      </x:c>
      <x:c r="E43" s="59" t="str">
        <x:v>m²</x:v>
      </x:c>
      <x:c r="F43" s="94" t="n">
        <x:v>120</x:v>
      </x:c>
      <x:c r="G43" s="101" t="n">
        <x:v>210</x:v>
      </x:c>
      <x:c r="H43" s="101" t="n">
        <x:v>390</x:v>
      </x:c>
      <x:c r="I43" s="101" t="n">
        <x:v>600</x:v>
      </x:c>
      <x:c r="J43" s="101" t="n">
        <x:f>IF(AND(ISNUMBER(F43),ISNUMBER(G43)),F43*G43,"")</x:f>
        <x:v>25200</x:v>
      </x:c>
      <x:c r="K43" s="101" t="n">
        <x:f>IF(AND(ISNUMBER(F43),ISNUMBER(H43)),F43*H43,"")</x:f>
        <x:v>46800</x:v>
      </x:c>
      <x:c r="L43" s="101" t="n">
        <x:f>IF(AND(ISNUMBER(F43),ISNUMBER(I43)),F43*I43,"")</x:f>
        <x:v>72000</x:v>
      </x:c>
      <x:c r="M43" s="59" t="str">
        <x:v>PASS_WITH_REVIEW</x:v>
      </x:c>
      <x:c r="N43" s="60" t="str">
        <x:v>Doplnit do obou objektů stejnou logikou.</x:v>
      </x:c>
    </x:row>
    <x:row r="44">
      <x:c r="A44" s="58" t="n">
        <x:v>41</x:v>
      </x:c>
      <x:c r="B44" s="59" t="str">
        <x:v>11 Vnitřní konstrukce, omítky, SDK a podhledy</x:v>
      </x:c>
      <x:c r="C44" s="59" t="str">
        <x:v>SDK</x:v>
      </x:c>
      <x:c r="D44" s="59" t="str">
        <x:v>SDK podhled / obklad šikmin</x:v>
      </x:c>
      <x:c r="E44" s="59" t="str">
        <x:v>m²</x:v>
      </x:c>
      <x:c r="F44" s="94" t="n">
        <x:v>240</x:v>
      </x:c>
      <x:c r="G44" s="101" t="n">
        <x:v>210</x:v>
      </x:c>
      <x:c r="H44" s="101" t="n">
        <x:v>390</x:v>
      </x:c>
      <x:c r="I44" s="101" t="n">
        <x:v>600</x:v>
      </x:c>
      <x:c r="J44" s="101" t="n">
        <x:f>IF(AND(ISNUMBER(F44),ISNUMBER(G44)),F44*G44,"")</x:f>
        <x:v>50400</x:v>
      </x:c>
      <x:c r="K44" s="101" t="n">
        <x:f>IF(AND(ISNUMBER(F44),ISNUMBER(H44)),F44*H44,"")</x:f>
        <x:v>93600</x:v>
      </x:c>
      <x:c r="L44" s="101" t="n">
        <x:f>IF(AND(ISNUMBER(F44),ISNUMBER(I44)),F44*I44,"")</x:f>
        <x:v>144000</x:v>
      </x:c>
      <x:c r="M44" s="59" t="str">
        <x:v>REVIEW</x:v>
      </x:c>
      <x:c r="N44" s="60" t="str">
        <x:v>Položka oddělena od střešní izolace kvůli srovnání.</x:v>
      </x:c>
    </x:row>
    <x:row r="45">
      <x:c r="A45" s="58" t="n">
        <x:v>42</x:v>
      </x:c>
      <x:c r="B45" s="59" t="str">
        <x:v>11 Vnitřní konstrukce, omítky, SDK a podhledy</x:v>
      </x:c>
      <x:c r="C45" s="59" t="str">
        <x:v>interiéry</x:v>
      </x:c>
      <x:c r="D45" s="59" t="str">
        <x:v>Vnitřní omítky a přípravy povrchů</x:v>
      </x:c>
      <x:c r="E45" s="59" t="str">
        <x:v>m²</x:v>
      </x:c>
      <x:c r="F45" s="94" t="n">
        <x:v>760</x:v>
      </x:c>
      <x:c r="G45" s="101" t="n">
        <x:v>110</x:v>
      </x:c>
      <x:c r="H45" s="101" t="n">
        <x:v>190</x:v>
      </x:c>
      <x:c r="I45" s="101" t="n">
        <x:v>300</x:v>
      </x:c>
      <x:c r="J45" s="101" t="n">
        <x:f>IF(AND(ISNUMBER(F45),ISNUMBER(G45)),F45*G45,"")</x:f>
        <x:v>83600</x:v>
      </x:c>
      <x:c r="K45" s="101" t="n">
        <x:f>IF(AND(ISNUMBER(F45),ISNUMBER(H45)),F45*H45,"")</x:f>
        <x:v>144400</x:v>
      </x:c>
      <x:c r="L45" s="101" t="n">
        <x:f>IF(AND(ISNUMBER(F45),ISNUMBER(I45)),F45*I45,"")</x:f>
        <x:v>228000</x:v>
      </x:c>
      <x:c r="M45" s="59" t="str">
        <x:v>PASS_WITH_REVIEW</x:v>
      </x:c>
      <x:c r="N45" s="60" t="str">
        <x:v>Pracovní společná plocha; ověřit místnosti.</x:v>
      </x:c>
    </x:row>
    <x:row r="46">
      <x:c r="A46" s="58" t="n">
        <x:v>43</x:v>
      </x:c>
      <x:c r="B46" s="59" t="str">
        <x:v>12 Podlahy, izolace, dlažby, obklady a malby</x:v>
      </x:c>
      <x:c r="C46" s="59" t="str">
        <x:v>podlahy</x:v>
      </x:c>
      <x:c r="D46" s="59" t="str">
        <x:v>Podlahové skladby / mazaniny</x:v>
      </x:c>
      <x:c r="E46" s="59" t="str">
        <x:v>m²</x:v>
      </x:c>
      <x:c r="F46" s="94" t="n">
        <x:v>300</x:v>
      </x:c>
      <x:c r="G46" s="101" t="n">
        <x:v>420</x:v>
      </x:c>
      <x:c r="H46" s="101" t="n">
        <x:v>650</x:v>
      </x:c>
      <x:c r="I46" s="101" t="n">
        <x:v>1070</x:v>
      </x:c>
      <x:c r="J46" s="101" t="n">
        <x:f>IF(AND(ISNUMBER(F46),ISNUMBER(G46)),F46*G46,"")</x:f>
        <x:v>126000</x:v>
      </x:c>
      <x:c r="K46" s="101" t="n">
        <x:f>IF(AND(ISNUMBER(F46),ISNUMBER(H46)),F46*H46,"")</x:f>
        <x:v>195000</x:v>
      </x:c>
      <x:c r="L46" s="101" t="n">
        <x:f>IF(AND(ISNUMBER(F46),ISNUMBER(I46)),F46*I46,"")</x:f>
        <x:v>321000</x:v>
      </x:c>
      <x:c r="M46" s="59" t="str">
        <x:v>PASS_WITH_REVIEW</x:v>
      </x:c>
      <x:c r="N46" s="60" t="str">
        <x:v>Vazba na podlahové vytápění; technologie vysychání.</x:v>
      </x:c>
    </x:row>
    <x:row r="47">
      <x:c r="A47" s="58" t="n">
        <x:v>44</x:v>
      </x:c>
      <x:c r="B47" s="59" t="str">
        <x:v>12 Podlahy, izolace, dlažby, obklady a malby</x:v>
      </x:c>
      <x:c r="C47" s="59" t="str">
        <x:v>podlahy</x:v>
      </x:c>
      <x:c r="D47" s="59" t="str">
        <x:v>Finální podlahové krytiny</x:v>
      </x:c>
      <x:c r="E47" s="59" t="str">
        <x:v>m²</x:v>
      </x:c>
      <x:c r="F47" s="94" t="n">
        <x:v>260</x:v>
      </x:c>
      <x:c r="G47" s="101" t="n">
        <x:v>450</x:v>
      </x:c>
      <x:c r="H47" s="101" t="n">
        <x:v>780</x:v>
      </x:c>
      <x:c r="I47" s="101" t="n">
        <x:v>1230</x:v>
      </x:c>
      <x:c r="J47" s="101" t="n">
        <x:f>IF(AND(ISNUMBER(F47),ISNUMBER(G47)),F47*G47,"")</x:f>
        <x:v>117000</x:v>
      </x:c>
      <x:c r="K47" s="101" t="n">
        <x:f>IF(AND(ISNUMBER(F47),ISNUMBER(H47)),F47*H47,"")</x:f>
        <x:v>202800</x:v>
      </x:c>
      <x:c r="L47" s="101" t="n">
        <x:f>IF(AND(ISNUMBER(F47),ISNUMBER(I47)),F47*I47,"")</x:f>
        <x:v>319800</x:v>
      </x:c>
      <x:c r="M47" s="59" t="str">
        <x:v>REVIEW</x:v>
      </x:c>
      <x:c r="N47" s="60" t="str">
        <x:v>Ověřit standard a skladby podlah.</x:v>
      </x:c>
    </x:row>
    <x:row r="48">
      <x:c r="A48" s="58" t="n">
        <x:v>45</x:v>
      </x:c>
      <x:c r="B48" s="59" t="str">
        <x:v>12 Podlahy, izolace, dlažby, obklady a malby</x:v>
      </x:c>
      <x:c r="C48" s="59" t="str">
        <x:v>obklady</x:v>
      </x:c>
      <x:c r="D48" s="59" t="str">
        <x:v>Keramické obklady koupelen a WC</x:v>
      </x:c>
      <x:c r="E48" s="59" t="str">
        <x:v>m²</x:v>
      </x:c>
      <x:c r="F48" s="94" t="n">
        <x:v>110</x:v>
      </x:c>
      <x:c r="G48" s="101" t="n">
        <x:v>540</x:v>
      </x:c>
      <x:c r="H48" s="101" t="n">
        <x:v>660</x:v>
      </x:c>
      <x:c r="I48" s="101" t="n">
        <x:v>1200</x:v>
      </x:c>
      <x:c r="J48" s="101" t="n">
        <x:f>IF(AND(ISNUMBER(F48),ISNUMBER(G48)),F48*G48,"")</x:f>
        <x:v>59400</x:v>
      </x:c>
      <x:c r="K48" s="101" t="n">
        <x:f>IF(AND(ISNUMBER(F48),ISNUMBER(H48)),F48*H48,"")</x:f>
        <x:v>72600</x:v>
      </x:c>
      <x:c r="L48" s="101" t="n">
        <x:f>IF(AND(ISNUMBER(F48),ISNUMBER(I48)),F48*I48,"")</x:f>
        <x:v>132000</x:v>
      </x:c>
      <x:c r="M48" s="59" t="str">
        <x:v>REVIEW</x:v>
      </x:c>
      <x:c r="N48" s="60" t="str">
        <x:v>Rozdíl množství ověřit podle dispozic.</x:v>
      </x:c>
    </x:row>
    <x:row r="49">
      <x:c r="A49" s="58" t="n">
        <x:v>46</x:v>
      </x:c>
      <x:c r="B49" s="59" t="str">
        <x:v>12 Podlahy, izolace, dlažby, obklady a malby</x:v>
      </x:c>
      <x:c r="C49" s="59" t="str">
        <x:v>malby</x:v>
      </x:c>
      <x:c r="D49" s="59" t="str">
        <x:v>Malby stěn a stropů</x:v>
      </x:c>
      <x:c r="E49" s="59" t="str">
        <x:v>m²</x:v>
      </x:c>
      <x:c r="F49" s="94" t="n">
        <x:v>1076</x:v>
      </x:c>
      <x:c r="G49" s="101" t="n">
        <x:v>150</x:v>
      </x:c>
      <x:c r="H49" s="101" t="n">
        <x:v>50</x:v>
      </x:c>
      <x:c r="I49" s="101" t="n">
        <x:v>200</x:v>
      </x:c>
      <x:c r="J49" s="101" t="n">
        <x:f>IF(AND(ISNUMBER(F49),ISNUMBER(G49)),F49*G49,"")</x:f>
        <x:v>161400</x:v>
      </x:c>
      <x:c r="K49" s="101" t="n">
        <x:f>IF(AND(ISNUMBER(F49),ISNUMBER(H49)),F49*H49,"")</x:f>
        <x:v>53800</x:v>
      </x:c>
      <x:c r="L49" s="101" t="n">
        <x:f>IF(AND(ISNUMBER(F49),ISNUMBER(I49)),F49*I49,"")</x:f>
        <x:v>215200</x:v>
      </x:c>
      <x:c r="M49" s="59" t="str">
        <x:v>PASS_WITH_REVIEW</x:v>
      </x:c>
      <x:c r="N49" s="60" t="str">
        <x:v>Pracovní plocha podle O2, ověřit pro O1.</x:v>
      </x:c>
    </x:row>
    <x:row r="50">
      <x:c r="A50" s="58" t="n">
        <x:v>47</x:v>
      </x:c>
      <x:c r="B50" s="59" t="str">
        <x:v>13 ZTI a sanita</x:v>
      </x:c>
      <x:c r="C50" s="59" t="str">
        <x:v>ZTI</x:v>
      </x:c>
      <x:c r="D50" s="59" t="str">
        <x:v>WC komplet</x:v>
      </x:c>
      <x:c r="E50" s="59" t="str">
        <x:v>ks</x:v>
      </x:c>
      <x:c r="F50" s="94" t="n">
        <x:v>5</x:v>
      </x:c>
      <x:c r="G50" s="101" t="n">
        <x:v>4000</x:v>
      </x:c>
      <x:c r="H50" s="101" t="n">
        <x:v>6000</x:v>
      </x:c>
      <x:c r="I50" s="101" t="n">
        <x:v>10000</x:v>
      </x:c>
      <x:c r="J50" s="101" t="n">
        <x:f>IF(AND(ISNUMBER(F50),ISNUMBER(G50)),F50*G50,"")</x:f>
        <x:v>20000</x:v>
      </x:c>
      <x:c r="K50" s="101" t="n">
        <x:f>IF(AND(ISNUMBER(F50),ISNUMBER(H50)),F50*H50,"")</x:f>
        <x:v>30000</x:v>
      </x:c>
      <x:c r="L50" s="101" t="n">
        <x:f>IF(AND(ISNUMBER(F50),ISNUMBER(I50)),F50*I50,"")</x:f>
        <x:v>50000</x:v>
      </x:c>
      <x:c r="M50" s="59" t="str">
        <x:v>PASS_WITH_REVIEW</x:v>
      </x:c>
      <x:c r="N50" s="60" t="str">
        <x:v>Použít stejné typy, není-li potvrzen jiný standard.</x:v>
      </x:c>
    </x:row>
    <x:row r="51">
      <x:c r="A51" s="58" t="n">
        <x:v>48</x:v>
      </x:c>
      <x:c r="B51" s="59" t="str">
        <x:v>13 ZTI a sanita</x:v>
      </x:c>
      <x:c r="C51" s="59" t="str">
        <x:v>ZTI</x:v>
      </x:c>
      <x:c r="D51" s="59" t="str">
        <x:v>Umyvadlo včetně příslušenství</x:v>
      </x:c>
      <x:c r="E51" s="59" t="str">
        <x:v>ks</x:v>
      </x:c>
      <x:c r="F51" s="94" t="n">
        <x:v>5</x:v>
      </x:c>
      <x:c r="G51" s="101" t="n">
        <x:v>3200</x:v>
      </x:c>
      <x:c r="H51" s="101" t="n">
        <x:v>4800</x:v>
      </x:c>
      <x:c r="I51" s="101" t="n">
        <x:v>8000</x:v>
      </x:c>
      <x:c r="J51" s="101" t="n">
        <x:f>IF(AND(ISNUMBER(F51),ISNUMBER(G51)),F51*G51,"")</x:f>
        <x:v>16000</x:v>
      </x:c>
      <x:c r="K51" s="101" t="n">
        <x:f>IF(AND(ISNUMBER(F51),ISNUMBER(H51)),F51*H51,"")</x:f>
        <x:v>24000</x:v>
      </x:c>
      <x:c r="L51" s="101" t="n">
        <x:f>IF(AND(ISNUMBER(F51),ISNUMBER(I51)),F51*I51,"")</x:f>
        <x:v>40000</x:v>
      </x:c>
      <x:c r="M51" s="59" t="str">
        <x:v>PASS_WITH_REVIEW</x:v>
      </x:c>
      <x:c r="N51" s="60" t="str">
        <x:v>Standard sanitárních předmětů potvrdit.</x:v>
      </x:c>
    </x:row>
    <x:row r="52">
      <x:c r="A52" s="58" t="n">
        <x:v>49</x:v>
      </x:c>
      <x:c r="B52" s="59" t="str">
        <x:v>13 ZTI a sanita</x:v>
      </x:c>
      <x:c r="C52" s="59" t="str">
        <x:v>ZTI</x:v>
      </x:c>
      <x:c r="D52" s="59" t="str">
        <x:v>Sprcha / vana v bytech</x:v>
      </x:c>
      <x:c r="E52" s="59" t="str">
        <x:v>ks</x:v>
      </x:c>
      <x:c r="F52" s="94" t="n">
        <x:v>4</x:v>
      </x:c>
      <x:c r="G52" s="101" t="n">
        <x:v>8000</x:v>
      </x:c>
      <x:c r="H52" s="101" t="n">
        <x:v>12000</x:v>
      </x:c>
      <x:c r="I52" s="101" t="n">
        <x:v>20000</x:v>
      </x:c>
      <x:c r="J52" s="101" t="n">
        <x:f>IF(AND(ISNUMBER(F52),ISNUMBER(G52)),F52*G52,"")</x:f>
        <x:v>32000</x:v>
      </x:c>
      <x:c r="K52" s="101" t="n">
        <x:f>IF(AND(ISNUMBER(F52),ISNUMBER(H52)),F52*H52,"")</x:f>
        <x:v>48000</x:v>
      </x:c>
      <x:c r="L52" s="101" t="n">
        <x:f>IF(AND(ISNUMBER(F52),ISNUMBER(I52)),F52*I52,"")</x:f>
        <x:v>80000</x:v>
      </x:c>
      <x:c r="M52" s="59" t="str">
        <x:v>PASS_WITH_REVIEW</x:v>
      </x:c>
      <x:c r="N52" s="60" t="str">
        <x:v>Rozlišit podle bytových dispozic.</x:v>
      </x:c>
    </x:row>
    <x:row r="53">
      <x:c r="A53" s="58" t="n">
        <x:v>50</x:v>
      </x:c>
      <x:c r="B53" s="59" t="str">
        <x:v>13 ZTI a sanita</x:v>
      </x:c>
      <x:c r="C53" s="59" t="str">
        <x:v>ZTI</x:v>
      </x:c>
      <x:c r="D53" s="59" t="str">
        <x:v>Kuchyňské napojovací body voda/odpad</x:v>
      </x:c>
      <x:c r="E53" s="59" t="str">
        <x:v>ks</x:v>
      </x:c>
      <x:c r="F53" s="94" t="n">
        <x:v>3</x:v>
      </x:c>
      <x:c r="G53" s="101" t="n">
        <x:v>3200</x:v>
      </x:c>
      <x:c r="H53" s="101" t="n">
        <x:v>4800</x:v>
      </x:c>
      <x:c r="I53" s="101" t="n">
        <x:v>8000</x:v>
      </x:c>
      <x:c r="J53" s="101" t="n">
        <x:f>IF(AND(ISNUMBER(F53),ISNUMBER(G53)),F53*G53,"")</x:f>
        <x:v>9600</x:v>
      </x:c>
      <x:c r="K53" s="101" t="n">
        <x:f>IF(AND(ISNUMBER(F53),ISNUMBER(H53)),F53*H53,"")</x:f>
        <x:v>14400</x:v>
      </x:c>
      <x:c r="L53" s="101" t="n">
        <x:f>IF(AND(ISNUMBER(F53),ISNUMBER(I53)),F53*I53,"")</x:f>
        <x:v>24000</x:v>
      </x:c>
      <x:c r="M53" s="59" t="str">
        <x:v>PASS_WITH_REVIEW</x:v>
      </x:c>
      <x:c r="N53" s="60" t="str">
        <x:v>Kuchyňské linky nejsou zahrnuty.</x:v>
      </x:c>
    </x:row>
    <x:row r="54">
      <x:c r="A54" s="58" t="n">
        <x:v>51</x:v>
      </x:c>
      <x:c r="B54" s="59" t="str">
        <x:v>13 ZTI a sanita</x:v>
      </x:c>
      <x:c r="C54" s="59" t="str">
        <x:v>ZTI</x:v>
      </x:c>
      <x:c r="D54" s="59" t="str">
        <x:v>Vnitřní rozvod SV/TV/cirkulace</x:v>
      </x:c>
      <x:c r="E54" s="59" t="str">
        <x:v>bm</x:v>
      </x:c>
      <x:c r="F54" s="94" t="n">
        <x:v>180</x:v>
      </x:c>
      <x:c r="G54" s="101" t="n">
        <x:v>400</x:v>
      </x:c>
      <x:c r="H54" s="101" t="n">
        <x:v>600</x:v>
      </x:c>
      <x:c r="I54" s="101" t="n">
        <x:v>1000</x:v>
      </x:c>
      <x:c r="J54" s="101" t="n">
        <x:f>IF(AND(ISNUMBER(F54),ISNUMBER(G54)),F54*G54,"")</x:f>
        <x:v>72000</x:v>
      </x:c>
      <x:c r="K54" s="101" t="n">
        <x:f>IF(AND(ISNUMBER(F54),ISNUMBER(H54)),F54*H54,"")</x:f>
        <x:v>108000</x:v>
      </x:c>
      <x:c r="L54" s="101" t="n">
        <x:f>IF(AND(ISNUMBER(F54),ISNUMBER(I54)),F54*I54,"")</x:f>
        <x:v>180000</x:v>
      </x:c>
      <x:c r="M54" s="59" t="str">
        <x:v>PASS_WITH_REVIEW</x:v>
      </x:c>
      <x:c r="N54" s="60" t="str">
        <x:v>Pouze domovní rozvody; O6 mimo cenu domu.</x:v>
      </x:c>
    </x:row>
    <x:row r="55">
      <x:c r="A55" s="58" t="n">
        <x:v>52</x:v>
      </x:c>
      <x:c r="B55" s="59" t="str">
        <x:v>13 ZTI a sanita</x:v>
      </x:c>
      <x:c r="C55" s="59" t="str">
        <x:v>ZTI</x:v>
      </x:c>
      <x:c r="D55" s="59" t="str">
        <x:v>Vnitřní splašková kanalizace HT/KG</x:v>
      </x:c>
      <x:c r="E55" s="59" t="str">
        <x:v>bm</x:v>
      </x:c>
      <x:c r="F55" s="94" t="n">
        <x:v>140</x:v>
      </x:c>
      <x:c r="G55" s="101" t="n">
        <x:v>360</x:v>
      </x:c>
      <x:c r="H55" s="101" t="n">
        <x:v>540</x:v>
      </x:c>
      <x:c r="I55" s="101" t="n">
        <x:v>900</x:v>
      </x:c>
      <x:c r="J55" s="101" t="n">
        <x:f>IF(AND(ISNUMBER(F55),ISNUMBER(G55)),F55*G55,"")</x:f>
        <x:v>50400</x:v>
      </x:c>
      <x:c r="K55" s="101" t="n">
        <x:f>IF(AND(ISNUMBER(F55),ISNUMBER(H55)),F55*H55,"")</x:f>
        <x:v>75600</x:v>
      </x:c>
      <x:c r="L55" s="101" t="n">
        <x:f>IF(AND(ISNUMBER(F55),ISNUMBER(I55)),F55*I55,"")</x:f>
        <x:v>126000</x:v>
      </x:c>
      <x:c r="M55" s="59" t="str">
        <x:v>PASS_WITH_REVIEW</x:v>
      </x:c>
      <x:c r="N55" s="60" t="str">
        <x:v>Pouze domovní rozvody; O8 mimo cenu domu.</x:v>
      </x:c>
    </x:row>
    <x:row r="56">
      <x:c r="A56" s="58" t="n">
        <x:v>53</x:v>
      </x:c>
      <x:c r="B56" s="59" t="str">
        <x:v>13 ZTI a sanita</x:v>
      </x:c>
      <x:c r="C56" s="59" t="str">
        <x:v>ZTI</x:v>
      </x:c>
      <x:c r="D56" s="59" t="str">
        <x:v>Podružné vodoměry a domovní uzávěry</x:v>
      </x:c>
      <x:c r="E56" s="59" t="str">
        <x:v>ks</x:v>
      </x:c>
      <x:c r="F56" s="94" t="n">
        <x:v>6</x:v>
      </x:c>
      <x:c r="G56" s="101" t="n">
        <x:v>1600</x:v>
      </x:c>
      <x:c r="H56" s="101" t="n">
        <x:v>2400</x:v>
      </x:c>
      <x:c r="I56" s="101" t="n">
        <x:v>4000</x:v>
      </x:c>
      <x:c r="J56" s="101" t="n">
        <x:f>IF(AND(ISNUMBER(F56),ISNUMBER(G56)),F56*G56,"")</x:f>
        <x:v>9600</x:v>
      </x:c>
      <x:c r="K56" s="101" t="n">
        <x:f>IF(AND(ISNUMBER(F56),ISNUMBER(H56)),F56*H56,"")</x:f>
        <x:v>14400</x:v>
      </x:c>
      <x:c r="L56" s="101" t="n">
        <x:f>IF(AND(ISNUMBER(F56),ISNUMBER(I56)),F56*I56,"")</x:f>
        <x:v>24000</x:v>
      </x:c>
      <x:c r="M56" s="59" t="str">
        <x:v>PASS_WITH_REVIEW</x:v>
      </x:c>
      <x:c r="N56" s="60" t="str">
        <x:v>Zachovat měření pro 3 BJ.</x:v>
      </x:c>
    </x:row>
    <x:row r="57">
      <x:c r="A57" s="58" t="n">
        <x:v>54</x:v>
      </x:c>
      <x:c r="B57" s="59" t="str">
        <x:v>13 ZTI a sanita</x:v>
      </x:c>
      <x:c r="C57" s="59" t="str">
        <x:v>ZTI</x:v>
      </x:c>
      <x:c r="D57" s="59" t="str">
        <x:v>Retenční nádrž objektu 3,6 m³</x:v>
      </x:c>
      <x:c r="E57" s="59" t="str">
        <x:v>ks</x:v>
      </x:c>
      <x:c r="F57" s="94" t="n">
        <x:v>1</x:v>
      </x:c>
      <x:c r="G57" s="101" t="n">
        <x:v>44000</x:v>
      </x:c>
      <x:c r="H57" s="101" t="n">
        <x:v>66000</x:v>
      </x:c>
      <x:c r="I57" s="101" t="n">
        <x:v>110000</x:v>
      </x:c>
      <x:c r="J57" s="101" t="n">
        <x:f>IF(AND(ISNUMBER(F57),ISNUMBER(G57)),F57*G57,"")</x:f>
        <x:v>44000</x:v>
      </x:c>
      <x:c r="K57" s="101" t="n">
        <x:f>IF(AND(ISNUMBER(F57),ISNUMBER(H57)),F57*H57,"")</x:f>
        <x:v>66000</x:v>
      </x:c>
      <x:c r="L57" s="101" t="n">
        <x:f>IF(AND(ISNUMBER(F57),ISNUMBER(I57)),F57*I57,"")</x:f>
        <x:v>110000</x:v>
      </x:c>
      <x:c r="M57" s="59" t="str">
        <x:v>PASS_WITH_REVIEW</x:v>
      </x:c>
      <x:c r="N57" s="60" t="str">
        <x:v>Jen objektová nádrž, nikoli společný vsak.</x:v>
      </x:c>
    </x:row>
    <x:row r="58">
      <x:c r="A58" s="58" t="n">
        <x:v>55</x:v>
      </x:c>
      <x:c r="B58" s="59" t="str">
        <x:v>13 ZTI a sanita</x:v>
      </x:c>
      <x:c r="C58" s="59" t="str">
        <x:v>ZTI</x:v>
      </x:c>
      <x:c r="D58" s="59" t="str">
        <x:v>Objektové venkovní napojení kanalizace/dešťové vody</x:v>
      </x:c>
      <x:c r="E58" s="59" t="str">
        <x:v>bm</x:v>
      </x:c>
      <x:c r="F58" s="94" t="n">
        <x:v>40</x:v>
      </x:c>
      <x:c r="G58" s="101" t="n">
        <x:v>650</x:v>
      </x:c>
      <x:c r="H58" s="101" t="n">
        <x:v>975</x:v>
      </x:c>
      <x:c r="I58" s="101" t="n">
        <x:v>1625</x:v>
      </x:c>
      <x:c r="J58" s="101" t="n">
        <x:f>IF(AND(ISNUMBER(F58),ISNUMBER(G58)),F58*G58,"")</x:f>
        <x:v>26000</x:v>
      </x:c>
      <x:c r="K58" s="101" t="n">
        <x:f>IF(AND(ISNUMBER(F58),ISNUMBER(H58)),F58*H58,"")</x:f>
        <x:v>39000</x:v>
      </x:c>
      <x:c r="L58" s="101" t="n">
        <x:f>IF(AND(ISNUMBER(F58),ISNUMBER(I58)),F58*I58,"")</x:f>
        <x:v>65000</x:v>
      </x:c>
      <x:c r="M58" s="59" t="str">
        <x:v>REVIEW</x:v>
      </x:c>
      <x:c r="N58" s="60" t="str">
        <x:v>Pouze objektová část; ne společné areálové trasy.</x:v>
      </x:c>
    </x:row>
    <x:row r="59">
      <x:c r="A59" s="58" t="n">
        <x:v>56</x:v>
      </x:c>
      <x:c r="B59" s="59" t="str">
        <x:v>13 ZTI a sanita</x:v>
      </x:c>
      <x:c r="C59" s="59" t="str">
        <x:v>ZTI</x:v>
      </x:c>
      <x:c r="D59" s="59" t="str">
        <x:v>Tlaková zkouška vodovodu a kanalizace</x:v>
      </x:c>
      <x:c r="E59" s="59" t="str">
        <x:v>kpl</x:v>
      </x:c>
      <x:c r="F59" s="94" t="n">
        <x:v>1</x:v>
      </x:c>
      <x:c r="G59" s="101" t="n">
        <x:v>24000</x:v>
      </x:c>
      <x:c r="H59" s="101" t="n">
        <x:v>6000</x:v>
      </x:c>
      <x:c r="I59" s="101" t="n">
        <x:v>30000</x:v>
      </x:c>
      <x:c r="J59" s="101" t="n">
        <x:f>IF(AND(ISNUMBER(F59),ISNUMBER(G59)),F59*G59,"")</x:f>
        <x:v>24000</x:v>
      </x:c>
      <x:c r="K59" s="101" t="n">
        <x:f>IF(AND(ISNUMBER(F59),ISNUMBER(H59)),F59*H59,"")</x:f>
        <x:v>6000</x:v>
      </x:c>
      <x:c r="L59" s="101" t="n">
        <x:f>IF(AND(ISNUMBER(F59),ISNUMBER(I59)),F59*I59,"")</x:f>
        <x:v>30000</x:v>
      </x:c>
      <x:c r="M59" s="59" t="str">
        <x:v>PASS_WITH_REVIEW</x:v>
      </x:c>
      <x:c r="N59" s="60" t="str">
        <x:v>Zkoušky a protokoly.</x:v>
      </x:c>
    </x:row>
    <x:row r="60">
      <x:c r="A60" s="58" t="n">
        <x:v>57</x:v>
      </x:c>
      <x:c r="B60" s="59" t="str">
        <x:v>14 Vytápění, zdroj tepla a podlahové topení</x:v>
      </x:c>
      <x:c r="C60" s="59" t="str">
        <x:v>ÚT</x:v>
      </x:c>
      <x:c r="D60" s="59" t="str">
        <x:v>Tepelné čerpadlo země–voda – pracovní varianta</x:v>
      </x:c>
      <x:c r="E60" s="59" t="str">
        <x:v>ks</x:v>
      </x:c>
      <x:c r="F60" s="94" t="n">
        <x:v>1</x:v>
      </x:c>
      <x:c r="G60" s="101" t="n">
        <x:v>130000</x:v>
      </x:c>
      <x:c r="H60" s="101" t="n">
        <x:v>390000</x:v>
      </x:c>
      <x:c r="I60" s="101" t="n">
        <x:v>520000</x:v>
      </x:c>
      <x:c r="J60" s="101" t="n">
        <x:f>IF(AND(ISNUMBER(F60),ISNUMBER(G60)),F60*G60,"")</x:f>
        <x:v>130000</x:v>
      </x:c>
      <x:c r="K60" s="101" t="n">
        <x:f>IF(AND(ISNUMBER(F60),ISNUMBER(H60)),F60*H60,"")</x:f>
        <x:v>390000</x:v>
      </x:c>
      <x:c r="L60" s="101" t="n">
        <x:f>IF(AND(ISNUMBER(F60),ISNUMBER(I60)),F60*I60,"")</x:f>
        <x:v>520000</x:v>
      </x:c>
      <x:c r="M60" s="59" t="str">
        <x:v>PASS_WITH_REVIEW</x:v>
      </x:c>
      <x:c r="N60" s="60" t="str">
        <x:v>Zdroj tepla je pracovní předpoklad a musí být potvrzen.</x:v>
      </x:c>
    </x:row>
    <x:row r="61">
      <x:c r="A61" s="58" t="n">
        <x:v>58</x:v>
      </x:c>
      <x:c r="B61" s="59" t="str">
        <x:v>14 Vytápění, zdroj tepla a podlahové topení</x:v>
      </x:c>
      <x:c r="C61" s="59" t="str">
        <x:v>ÚT</x:v>
      </x:c>
      <x:c r="D61" s="59" t="str">
        <x:v>Zemní vrt 150 m pro TČ – varianta země–voda</x:v>
      </x:c>
      <x:c r="E61" s="59" t="str">
        <x:v>bm</x:v>
      </x:c>
      <x:c r="F61" s="94" t="n">
        <x:v>150</x:v>
      </x:c>
      <x:c r="G61" s="101" t="n">
        <x:v>500</x:v>
      </x:c>
      <x:c r="H61" s="101" t="n">
        <x:v>1500</x:v>
      </x:c>
      <x:c r="I61" s="101" t="n">
        <x:v>2000</x:v>
      </x:c>
      <x:c r="J61" s="101" t="n">
        <x:f>IF(AND(ISNUMBER(F61),ISNUMBER(G61)),F61*G61,"")</x:f>
        <x:v>75000</x:v>
      </x:c>
      <x:c r="K61" s="101" t="n">
        <x:f>IF(AND(ISNUMBER(F61),ISNUMBER(H61)),F61*H61,"")</x:f>
        <x:v>225000</x:v>
      </x:c>
      <x:c r="L61" s="101" t="n">
        <x:f>IF(AND(ISNUMBER(F61),ISNUMBER(I61)),F61*I61,"")</x:f>
        <x:v>300000</x:v>
      </x:c>
      <x:c r="M61" s="59" t="str">
        <x:v>PASS_WITH_REVIEW</x:v>
      </x:c>
      <x:c r="N61" s="60" t="str">
        <x:v>Vrt ocenit pouze při potvrzení TČ země–voda.</x:v>
      </x:c>
    </x:row>
    <x:row r="62">
      <x:c r="A62" s="58" t="n">
        <x:v>59</x:v>
      </x:c>
      <x:c r="B62" s="59" t="str">
        <x:v>14 Vytápění, zdroj tepla a podlahové topení</x:v>
      </x:c>
      <x:c r="C62" s="59" t="str">
        <x:v>ÚT</x:v>
      </x:c>
      <x:c r="D62" s="59" t="str">
        <x:v>Primární okruh TČ – potrubí, směs, armatury</x:v>
      </x:c>
      <x:c r="E62" s="59" t="str">
        <x:v>kpl</x:v>
      </x:c>
      <x:c r="F62" s="94" t="n">
        <x:v>1</x:v>
      </x:c>
      <x:c r="G62" s="101" t="n">
        <x:v>101400</x:v>
      </x:c>
      <x:c r="H62" s="101" t="n">
        <x:v>304200</x:v>
      </x:c>
      <x:c r="I62" s="101" t="n">
        <x:v>405600</x:v>
      </x:c>
      <x:c r="J62" s="101" t="n">
        <x:f>IF(AND(ISNUMBER(F62),ISNUMBER(G62)),F62*G62,"")</x:f>
        <x:v>101400</x:v>
      </x:c>
      <x:c r="K62" s="101" t="n">
        <x:f>IF(AND(ISNUMBER(F62),ISNUMBER(H62)),F62*H62,"")</x:f>
        <x:v>304200</x:v>
      </x:c>
      <x:c r="L62" s="101" t="n">
        <x:f>IF(AND(ISNUMBER(F62),ISNUMBER(I62)),F62*I62,"")</x:f>
        <x:v>405600</x:v>
      </x:c>
      <x:c r="M62" s="59" t="str">
        <x:v>PASS_WITH_REVIEW</x:v>
      </x:c>
      <x:c r="N62" s="60" t="str">
        <x:v>Doplňuje vrt, není duplicitou samotného vrtu.</x:v>
      </x:c>
    </x:row>
    <x:row r="63">
      <x:c r="A63" s="58" t="n">
        <x:v>60</x:v>
      </x:c>
      <x:c r="B63" s="59" t="str">
        <x:v>14 Vytápění, zdroj tepla a podlahové topení</x:v>
      </x:c>
      <x:c r="C63" s="59" t="str">
        <x:v>ÚT</x:v>
      </x:c>
      <x:c r="D63" s="59" t="str">
        <x:v>Zásobník TV 400 l</x:v>
      </x:c>
      <x:c r="E63" s="59" t="str">
        <x:v>ks</x:v>
      </x:c>
      <x:c r="F63" s="94" t="n">
        <x:v>1</x:v>
      </x:c>
      <x:c r="G63" s="101" t="n">
        <x:v>13750</x:v>
      </x:c>
      <x:c r="H63" s="101" t="n">
        <x:v>41250</x:v>
      </x:c>
      <x:c r="I63" s="101" t="n">
        <x:v>55000</x:v>
      </x:c>
      <x:c r="J63" s="101" t="n">
        <x:f>IF(AND(ISNUMBER(F63),ISNUMBER(G63)),F63*G63,"")</x:f>
        <x:v>13750</x:v>
      </x:c>
      <x:c r="K63" s="101" t="n">
        <x:f>IF(AND(ISNUMBER(F63),ISNUMBER(H63)),F63*H63,"")</x:f>
        <x:v>41250</x:v>
      </x:c>
      <x:c r="L63" s="101" t="n">
        <x:f>IF(AND(ISNUMBER(F63),ISNUMBER(I63)),F63*I63,"")</x:f>
        <x:v>55000</x:v>
      </x:c>
      <x:c r="M63" s="59" t="str">
        <x:v>PASS_WITH_REVIEW</x:v>
      </x:c>
      <x:c r="N63" s="60" t="str">
        <x:v>Součást sestavy zdroje.</x:v>
      </x:c>
    </x:row>
    <x:row r="64">
      <x:c r="A64" s="58" t="n">
        <x:v>61</x:v>
      </x:c>
      <x:c r="B64" s="59" t="str">
        <x:v>14 Vytápění, zdroj tepla a podlahové topení</x:v>
      </x:c>
      <x:c r="C64" s="59" t="str">
        <x:v>ÚT</x:v>
      </x:c>
      <x:c r="D64" s="59" t="str">
        <x:v>Podlahové vytápění</x:v>
      </x:c>
      <x:c r="E64" s="59" t="str">
        <x:v>m²</x:v>
      </x:c>
      <x:c r="F64" s="94" t="n">
        <x:v>300</x:v>
      </x:c>
      <x:c r="G64" s="101" t="n">
        <x:v>300</x:v>
      </x:c>
      <x:c r="H64" s="101" t="n">
        <x:v>900</x:v>
      </x:c>
      <x:c r="I64" s="101" t="n">
        <x:v>1200</x:v>
      </x:c>
      <x:c r="J64" s="101" t="n">
        <x:f>IF(AND(ISNUMBER(F64),ISNUMBER(G64)),F64*G64,"")</x:f>
        <x:v>90000</x:v>
      </x:c>
      <x:c r="K64" s="101" t="n">
        <x:f>IF(AND(ISNUMBER(F64),ISNUMBER(H64)),F64*H64,"")</x:f>
        <x:v>270000</x:v>
      </x:c>
      <x:c r="L64" s="101" t="n">
        <x:f>IF(AND(ISNUMBER(F64),ISNUMBER(I64)),F64*I64,"")</x:f>
        <x:v>360000</x:v>
      </x:c>
      <x:c r="M64" s="59" t="str">
        <x:v>PASS_WITH_REVIEW</x:v>
      </x:c>
      <x:c r="N64" s="60" t="str">
        <x:v>Množství dle vytápěné plochy, ověřit proti skladbám.</x:v>
      </x:c>
    </x:row>
    <x:row r="65">
      <x:c r="A65" s="58" t="n">
        <x:v>62</x:v>
      </x:c>
      <x:c r="B65" s="59" t="str">
        <x:v>14 Vytápění, zdroj tepla a podlahové topení</x:v>
      </x:c>
      <x:c r="C65" s="59" t="str">
        <x:v>ÚT</x:v>
      </x:c>
      <x:c r="D65" s="59" t="str">
        <x:v>Rozdělovače a regulace podlahového vytápění</x:v>
      </x:c>
      <x:c r="E65" s="59" t="str">
        <x:v>ks</x:v>
      </x:c>
      <x:c r="F65" s="94" t="n">
        <x:v>3</x:v>
      </x:c>
      <x:c r="G65" s="101" t="n">
        <x:v>5000</x:v>
      </x:c>
      <x:c r="H65" s="101" t="n">
        <x:v>15000</x:v>
      </x:c>
      <x:c r="I65" s="101" t="n">
        <x:v>20000</x:v>
      </x:c>
      <x:c r="J65" s="101" t="n">
        <x:f>IF(AND(ISNUMBER(F65),ISNUMBER(G65)),F65*G65,"")</x:f>
        <x:v>15000</x:v>
      </x:c>
      <x:c r="K65" s="101" t="n">
        <x:f>IF(AND(ISNUMBER(F65),ISNUMBER(H65)),F65*H65,"")</x:f>
        <x:v>45000</x:v>
      </x:c>
      <x:c r="L65" s="101" t="n">
        <x:f>IF(AND(ISNUMBER(F65),ISNUMBER(I65)),F65*I65,"")</x:f>
        <x:v>60000</x:v>
      </x:c>
      <x:c r="M65" s="59" t="str">
        <x:v>PASS_WITH_REVIEW</x:v>
      </x:c>
      <x:c r="N65" s="60" t="str">
        <x:v>Jeden bytový rozdělovač na jednotku.</x:v>
      </x:c>
    </x:row>
    <x:row r="66">
      <x:c r="A66" s="58" t="n">
        <x:v>63</x:v>
      </x:c>
      <x:c r="B66" s="59" t="str">
        <x:v>14 Vytápění, zdroj tepla a podlahové topení</x:v>
      </x:c>
      <x:c r="C66" s="59" t="str">
        <x:v>ÚT</x:v>
      </x:c>
      <x:c r="D66" s="59" t="str">
        <x:v>Potrubí ÚT od zdroje k rozdělovačům</x:v>
      </x:c>
      <x:c r="E66" s="59" t="str">
        <x:v>bm</x:v>
      </x:c>
      <x:c r="F66" s="94" t="n">
        <x:v>180</x:v>
      </x:c>
      <x:c r="G66" s="101" t="n">
        <x:v>125</x:v>
      </x:c>
      <x:c r="H66" s="101" t="n">
        <x:v>375</x:v>
      </x:c>
      <x:c r="I66" s="101" t="n">
        <x:v>500</x:v>
      </x:c>
      <x:c r="J66" s="101" t="n">
        <x:f>IF(AND(ISNUMBER(F66),ISNUMBER(G66)),F66*G66,"")</x:f>
        <x:v>22500</x:v>
      </x:c>
      <x:c r="K66" s="101" t="n">
        <x:f>IF(AND(ISNUMBER(F66),ISNUMBER(H66)),F66*H66,"")</x:f>
        <x:v>67500</x:v>
      </x:c>
      <x:c r="L66" s="101" t="n">
        <x:f>IF(AND(ISNUMBER(F66),ISNUMBER(I66)),F66*I66,"")</x:f>
        <x:v>90000</x:v>
      </x:c>
      <x:c r="M66" s="59" t="str">
        <x:v>PASS_WITH_REVIEW</x:v>
      </x:c>
      <x:c r="N66" s="60" t="str">
        <x:v>Pracovní množství k ověření v ASR nebo profesní dokumentaci.</x:v>
      </x:c>
    </x:row>
    <x:row r="67">
      <x:c r="A67" s="58" t="n">
        <x:v>64</x:v>
      </x:c>
      <x:c r="B67" s="59" t="str">
        <x:v>14 Vytápění, zdroj tepla a podlahové topení</x:v>
      </x:c>
      <x:c r="C67" s="59" t="str">
        <x:v>ÚT</x:v>
      </x:c>
      <x:c r="D67" s="59" t="str">
        <x:v>Opce: TČ vzduch–voda bez zemního vrtu</x:v>
      </x:c>
      <x:c r="E67" s="59" t="str">
        <x:v>kpl</x:v>
      </x:c>
      <x:c r="F67" s="94" t="str">
        <x:v>opce</x:v>
      </x:c>
      <x:c r="G67" s="101"/>
      <x:c r="H67" s="101"/>
      <x:c r="I67" s="101"/>
      <x:c r="J67" s="101" t="str">
        <x:f>IF(AND(ISNUMBER(F67),ISNUMBER(G67)),F67*G67,"")</x:f>
      </x:c>
      <x:c r="K67" s="101" t="str">
        <x:f>IF(AND(ISNUMBER(F67),ISNUMBER(H67)),F67*H67,"")</x:f>
      </x:c>
      <x:c r="L67" s="101" t="str">
        <x:f>IF(AND(ISNUMBER(F67),ISNUMBER(I67)),F67*I67,"")</x:f>
      </x:c>
      <x:c r="M67" s="59" t="str">
        <x:v>REVIEW</x:v>
      </x:c>
      <x:c r="N67" s="60" t="str">
        <x:v>Neoceňovat do základní ceny bez rozhodnutí investora/projektanta.</x:v>
      </x:c>
    </x:row>
    <x:row r="68">
      <x:c r="A68" s="58" t="n">
        <x:v>65</x:v>
      </x:c>
      <x:c r="B68" s="59" t="str">
        <x:v>15 VZT a chlazení</x:v>
      </x:c>
      <x:c r="C68" s="59" t="str">
        <x:v>VZT/CHL</x:v>
      </x:c>
      <x:c r="D68" s="59" t="str">
        <x:v>Venkovní jednotky multisplit</x:v>
      </x:c>
      <x:c r="E68" s="59" t="str">
        <x:v>ks</x:v>
      </x:c>
      <x:c r="F68" s="94" t="n">
        <x:v>3</x:v>
      </x:c>
      <x:c r="G68" s="101" t="n">
        <x:v>18750</x:v>
      </x:c>
      <x:c r="H68" s="101" t="n">
        <x:v>56250</x:v>
      </x:c>
      <x:c r="I68" s="101" t="n">
        <x:v>75000</x:v>
      </x:c>
      <x:c r="J68" s="101" t="n">
        <x:f>IF(AND(ISNUMBER(F68),ISNUMBER(G68)),F68*G68,"")</x:f>
        <x:v>56250</x:v>
      </x:c>
      <x:c r="K68" s="101" t="n">
        <x:f>IF(AND(ISNUMBER(F68),ISNUMBER(H68)),F68*H68,"")</x:f>
        <x:v>168750</x:v>
      </x:c>
      <x:c r="L68" s="101" t="n">
        <x:f>IF(AND(ISNUMBER(F68),ISNUMBER(I68)),F68*I68,"")</x:f>
        <x:v>225000</x:v>
      </x:c>
      <x:c r="M68" s="59" t="str">
        <x:v>PASS_WITH_REVIEW</x:v>
      </x:c>
      <x:c r="N68" s="60" t="str">
        <x:v>Tři bytové systémy, pokud nebude potvrzeno jinak.</x:v>
      </x:c>
    </x:row>
    <x:row r="69">
      <x:c r="A69" s="58" t="n">
        <x:v>66</x:v>
      </x:c>
      <x:c r="B69" s="59" t="str">
        <x:v>15 VZT a chlazení</x:v>
      </x:c>
      <x:c r="C69" s="59" t="str">
        <x:v>VZT/CHL</x:v>
      </x:c>
      <x:c r="D69" s="59" t="str">
        <x:v>Vnitřní nástěnné jednotky chlazení</x:v>
      </x:c>
      <x:c r="E69" s="59" t="str">
        <x:v>ks</x:v>
      </x:c>
      <x:c r="F69" s="94" t="n">
        <x:v>9</x:v>
      </x:c>
      <x:c r="G69" s="101" t="n">
        <x:v>7500</x:v>
      </x:c>
      <x:c r="H69" s="101" t="n">
        <x:v>22500</x:v>
      </x:c>
      <x:c r="I69" s="101" t="n">
        <x:v>30000</x:v>
      </x:c>
      <x:c r="J69" s="101" t="n">
        <x:f>IF(AND(ISNUMBER(F69),ISNUMBER(G69)),F69*G69,"")</x:f>
        <x:v>67500</x:v>
      </x:c>
      <x:c r="K69" s="101" t="n">
        <x:f>IF(AND(ISNUMBER(F69),ISNUMBER(H69)),F69*H69,"")</x:f>
        <x:v>202500</x:v>
      </x:c>
      <x:c r="L69" s="101" t="n">
        <x:f>IF(AND(ISNUMBER(F69),ISNUMBER(I69)),F69*I69,"")</x:f>
        <x:v>270000</x:v>
      </x:c>
      <x:c r="M69" s="59" t="str">
        <x:v>PASS_WITH_REVIEW</x:v>
      </x:c>
      <x:c r="N69" s="60" t="str">
        <x:v>Typ 1 4 ks, Typ 2 3 ks, Typ 3 2 ks.</x:v>
      </x:c>
    </x:row>
    <x:row r="70">
      <x:c r="A70" s="58" t="n">
        <x:v>67</x:v>
      </x:c>
      <x:c r="B70" s="59" t="str">
        <x:v>15 VZT a chlazení</x:v>
      </x:c>
      <x:c r="C70" s="59" t="str">
        <x:v>VZT/CHL</x:v>
      </x:c>
      <x:c r="D70" s="59" t="str">
        <x:v>Izolované chladovody</x:v>
      </x:c>
      <x:c r="E70" s="59" t="str">
        <x:v>bm</x:v>
      </x:c>
      <x:c r="F70" s="94" t="n">
        <x:v>120</x:v>
      </x:c>
      <x:c r="G70" s="101" t="n">
        <x:v>150</x:v>
      </x:c>
      <x:c r="H70" s="101" t="n">
        <x:v>450</x:v>
      </x:c>
      <x:c r="I70" s="101" t="n">
        <x:v>600</x:v>
      </x:c>
      <x:c r="J70" s="101" t="n">
        <x:f>IF(AND(ISNUMBER(F70),ISNUMBER(G70)),F70*G70,"")</x:f>
        <x:v>18000</x:v>
      </x:c>
      <x:c r="K70" s="101" t="n">
        <x:f>IF(AND(ISNUMBER(F70),ISNUMBER(H70)),F70*H70,"")</x:f>
        <x:v>54000</x:v>
      </x:c>
      <x:c r="L70" s="101" t="n">
        <x:f>IF(AND(ISNUMBER(F70),ISNUMBER(I70)),F70*I70,"")</x:f>
        <x:v>72000</x:v>
      </x:c>
      <x:c r="M70" s="59" t="str">
        <x:v>PASS_WITH_REVIEW</x:v>
      </x:c>
      <x:c r="N70" s="60" t="str">
        <x:v>Pracovní množství; ověřit trasy.</x:v>
      </x:c>
    </x:row>
    <x:row r="71">
      <x:c r="A71" s="58" t="n">
        <x:v>68</x:v>
      </x:c>
      <x:c r="B71" s="59" t="str">
        <x:v>15 VZT a chlazení</x:v>
      </x:c>
      <x:c r="C71" s="59" t="str">
        <x:v>VZT/ZTI</x:v>
      </x:c>
      <x:c r="D71" s="59" t="str">
        <x:v>Odvod kondenzátu</x:v>
      </x:c>
      <x:c r="E71" s="59" t="str">
        <x:v>bm</x:v>
      </x:c>
      <x:c r="F71" s="94" t="n">
        <x:v>60</x:v>
      </x:c>
      <x:c r="G71" s="101" t="n">
        <x:v>100</x:v>
      </x:c>
      <x:c r="H71" s="101" t="n">
        <x:v>300</x:v>
      </x:c>
      <x:c r="I71" s="101" t="n">
        <x:v>400</x:v>
      </x:c>
      <x:c r="J71" s="101" t="n">
        <x:f>IF(AND(ISNUMBER(F71),ISNUMBER(G71)),F71*G71,"")</x:f>
        <x:v>6000</x:v>
      </x:c>
      <x:c r="K71" s="101" t="n">
        <x:f>IF(AND(ISNUMBER(F71),ISNUMBER(H71)),F71*H71,"")</x:f>
        <x:v>18000</x:v>
      </x:c>
      <x:c r="L71" s="101" t="n">
        <x:f>IF(AND(ISNUMBER(F71),ISNUMBER(I71)),F71*I71,"")</x:f>
        <x:v>24000</x:v>
      </x:c>
      <x:c r="M71" s="59" t="str">
        <x:v>PASS_WITH_REVIEW</x:v>
      </x:c>
      <x:c r="N71" s="60" t="str">
        <x:v>Koordinace se ZTI.</x:v>
      </x:c>
    </x:row>
    <x:row r="72">
      <x:c r="A72" s="58" t="n">
        <x:v>69</x:v>
      </x:c>
      <x:c r="B72" s="59" t="str">
        <x:v>15 VZT a chlazení</x:v>
      </x:c>
      <x:c r="C72" s="59" t="str">
        <x:v>VZT</x:v>
      </x:c>
      <x:c r="D72" s="59" t="str">
        <x:v>Odsávací ventilátory koupelen/WC</x:v>
      </x:c>
      <x:c r="E72" s="59" t="str">
        <x:v>ks</x:v>
      </x:c>
      <x:c r="F72" s="94" t="n">
        <x:v>6</x:v>
      </x:c>
      <x:c r="G72" s="101" t="n">
        <x:v>1250</x:v>
      </x:c>
      <x:c r="H72" s="101" t="n">
        <x:v>3750</x:v>
      </x:c>
      <x:c r="I72" s="101" t="n">
        <x:v>5000</x:v>
      </x:c>
      <x:c r="J72" s="101" t="n">
        <x:f>IF(AND(ISNUMBER(F72),ISNUMBER(G72)),F72*G72,"")</x:f>
        <x:v>7500</x:v>
      </x:c>
      <x:c r="K72" s="101" t="n">
        <x:f>IF(AND(ISNUMBER(F72),ISNUMBER(H72)),F72*H72,"")</x:f>
        <x:v>22500</x:v>
      </x:c>
      <x:c r="L72" s="101" t="n">
        <x:f>IF(AND(ISNUMBER(F72),ISNUMBER(I72)),F72*I72,"")</x:f>
        <x:v>30000</x:v>
      </x:c>
      <x:c r="M72" s="59" t="str">
        <x:v>PASS_WITH_REVIEW</x:v>
      </x:c>
      <x:c r="N72" s="60" t="str">
        <x:v>Objektová položka.</x:v>
      </x:c>
    </x:row>
    <x:row r="73">
      <x:c r="A73" s="58" t="n">
        <x:v>70</x:v>
      </x:c>
      <x:c r="B73" s="59" t="str">
        <x:v>15 VZT a chlazení</x:v>
      </x:c>
      <x:c r="C73" s="59" t="str">
        <x:v>VZT</x:v>
      </x:c>
      <x:c r="D73" s="59" t="str">
        <x:v>VZT potrubí včetně střešních výfuků</x:v>
      </x:c>
      <x:c r="E73" s="59" t="str">
        <x:v>bm</x:v>
      </x:c>
      <x:c r="F73" s="94" t="n">
        <x:v>80</x:v>
      </x:c>
      <x:c r="G73" s="101" t="n">
        <x:v>200</x:v>
      </x:c>
      <x:c r="H73" s="101" t="n">
        <x:v>600</x:v>
      </x:c>
      <x:c r="I73" s="101" t="n">
        <x:v>800</x:v>
      </x:c>
      <x:c r="J73" s="101" t="n">
        <x:f>IF(AND(ISNUMBER(F73),ISNUMBER(G73)),F73*G73,"")</x:f>
        <x:v>16000</x:v>
      </x:c>
      <x:c r="K73" s="101" t="n">
        <x:f>IF(AND(ISNUMBER(F73),ISNUMBER(H73)),F73*H73,"")</x:f>
        <x:v>48000</x:v>
      </x:c>
      <x:c r="L73" s="101" t="n">
        <x:f>IF(AND(ISNUMBER(F73),ISNUMBER(I73)),F73*I73,"")</x:f>
        <x:v>64000</x:v>
      </x:c>
      <x:c r="M73" s="59" t="str">
        <x:v>REVIEW</x:v>
      </x:c>
      <x:c r="N73" s="60" t="str">
        <x:v>Vazba na střešní prostupy.</x:v>
      </x:c>
    </x:row>
    <x:row r="74">
      <x:c r="A74" s="58" t="n">
        <x:v>71</x:v>
      </x:c>
      <x:c r="B74" s="59" t="str">
        <x:v>15 VZT a chlazení</x:v>
      </x:c>
      <x:c r="C74" s="59" t="str">
        <x:v>VZT</x:v>
      </x:c>
      <x:c r="D74" s="59" t="str">
        <x:v>Příprava odsávacího potrubí pro digestoře</x:v>
      </x:c>
      <x:c r="E74" s="59" t="str">
        <x:v>ks</x:v>
      </x:c>
      <x:c r="F74" s="94" t="n">
        <x:v>3</x:v>
      </x:c>
      <x:c r="G74" s="101" t="n">
        <x:v>1500</x:v>
      </x:c>
      <x:c r="H74" s="101" t="n">
        <x:v>4500</x:v>
      </x:c>
      <x:c r="I74" s="101" t="n">
        <x:v>6000</x:v>
      </x:c>
      <x:c r="J74" s="101" t="n">
        <x:f>IF(AND(ISNUMBER(F74),ISNUMBER(G74)),F74*G74,"")</x:f>
        <x:v>4500</x:v>
      </x:c>
      <x:c r="K74" s="101" t="n">
        <x:f>IF(AND(ISNUMBER(F74),ISNUMBER(H74)),F74*H74,"")</x:f>
        <x:v>13500</x:v>
      </x:c>
      <x:c r="L74" s="101" t="n">
        <x:f>IF(AND(ISNUMBER(F74),ISNUMBER(I74)),F74*I74,"")</x:f>
        <x:v>18000</x:v>
      </x:c>
      <x:c r="M74" s="59" t="str">
        <x:v>PASS_WITH_REVIEW</x:v>
      </x:c>
      <x:c r="N74" s="60" t="str">
        <x:v>Samotné digestoře nejsou zahrnuty.</x:v>
      </x:c>
    </x:row>
    <x:row r="75">
      <x:c r="A75" s="58" t="n">
        <x:v>72</x:v>
      </x:c>
      <x:c r="B75" s="59" t="str">
        <x:v>15 VZT a chlazení</x:v>
      </x:c>
      <x:c r="C75" s="59" t="str">
        <x:v>VZT/CHL</x:v>
      </x:c>
      <x:c r="D75" s="59" t="str">
        <x:v>Zprovoznění a zkouška multisplit chlazení</x:v>
      </x:c>
      <x:c r="E75" s="59" t="str">
        <x:v>kpl</x:v>
      </x:c>
      <x:c r="F75" s="94" t="n">
        <x:v>1</x:v>
      </x:c>
      <x:c r="G75" s="101" t="n">
        <x:v>36000</x:v>
      </x:c>
      <x:c r="H75" s="101" t="n">
        <x:v>9000</x:v>
      </x:c>
      <x:c r="I75" s="101" t="n">
        <x:v>45000</x:v>
      </x:c>
      <x:c r="J75" s="101" t="n">
        <x:f>IF(AND(ISNUMBER(F75),ISNUMBER(G75)),F75*G75,"")</x:f>
        <x:v>36000</x:v>
      </x:c>
      <x:c r="K75" s="101" t="n">
        <x:f>IF(AND(ISNUMBER(F75),ISNUMBER(H75)),F75*H75,"")</x:f>
        <x:v>9000</x:v>
      </x:c>
      <x:c r="L75" s="101" t="n">
        <x:f>IF(AND(ISNUMBER(F75),ISNUMBER(I75)),F75*I75,"")</x:f>
        <x:v>45000</x:v>
      </x:c>
      <x:c r="M75" s="59" t="str">
        <x:v>PASS_WITH_REVIEW</x:v>
      </x:c>
      <x:c r="N75" s="60" t="str">
        <x:v>Zkoušky po montáži.</x:v>
      </x:c>
    </x:row>
    <x:row r="76">
      <x:c r="A76" s="58" t="n">
        <x:v>73</x:v>
      </x:c>
      <x:c r="B76" s="59" t="str">
        <x:v>16 Elektroinstalace a slaboproud</x:v>
      </x:c>
      <x:c r="C76" s="59" t="str">
        <x:v>EL</x:v>
      </x:c>
      <x:c r="D76" s="59" t="str">
        <x:v>Rozvaděče a měření objektu</x:v>
      </x:c>
      <x:c r="E76" s="59" t="str">
        <x:v>ks</x:v>
      </x:c>
      <x:c r="F76" s="94" t="n">
        <x:v>5</x:v>
      </x:c>
      <x:c r="G76" s="101" t="n">
        <x:v>10500</x:v>
      </x:c>
      <x:c r="H76" s="101" t="n">
        <x:v>19500</x:v>
      </x:c>
      <x:c r="I76" s="101" t="n">
        <x:v>30000</x:v>
      </x:c>
      <x:c r="J76" s="101" t="n">
        <x:f>IF(AND(ISNUMBER(F76),ISNUMBER(G76)),F76*G76,"")</x:f>
        <x:v>52500</x:v>
      </x:c>
      <x:c r="K76" s="101" t="n">
        <x:f>IF(AND(ISNUMBER(F76),ISNUMBER(H76)),F76*H76,"")</x:f>
        <x:v>97500</x:v>
      </x:c>
      <x:c r="L76" s="101" t="n">
        <x:f>IF(AND(ISNUMBER(F76),ISNUMBER(I76)),F76*I76,"")</x:f>
        <x:v>150000</x:v>
      </x:c>
      <x:c r="M76" s="59" t="str">
        <x:v>PASS_WITH_REVIEW</x:v>
      </x:c>
      <x:c r="N76" s="60" t="str">
        <x:v>RE, bytové rozvaděče, technologie/společná spotřeba.</x:v>
      </x:c>
    </x:row>
    <x:row r="77">
      <x:c r="A77" s="58" t="n">
        <x:v>74</x:v>
      </x:c>
      <x:c r="B77" s="59" t="str">
        <x:v>16 Elektroinstalace a slaboproud</x:v>
      </x:c>
      <x:c r="C77" s="59" t="str">
        <x:v>EL</x:v>
      </x:c>
      <x:c r="D77" s="59" t="str">
        <x:v>Světelné vývody</x:v>
      </x:c>
      <x:c r="E77" s="59" t="str">
        <x:v>ks</x:v>
      </x:c>
      <x:c r="F77" s="94" t="n">
        <x:v>60</x:v>
      </x:c>
      <x:c r="G77" s="101" t="n">
        <x:v>875</x:v>
      </x:c>
      <x:c r="H77" s="101" t="n">
        <x:v>1625</x:v>
      </x:c>
      <x:c r="I77" s="101" t="n">
        <x:v>2500</x:v>
      </x:c>
      <x:c r="J77" s="101" t="n">
        <x:f>IF(AND(ISNUMBER(F77),ISNUMBER(G77)),F77*G77,"")</x:f>
        <x:v>52500</x:v>
      </x:c>
      <x:c r="K77" s="101" t="n">
        <x:f>IF(AND(ISNUMBER(F77),ISNUMBER(H77)),F77*H77,"")</x:f>
        <x:v>97500</x:v>
      </x:c>
      <x:c r="L77" s="101" t="n">
        <x:f>IF(AND(ISNUMBER(F77),ISNUMBER(I77)),F77*I77,"")</x:f>
        <x:v>150000</x:v>
      </x:c>
      <x:c r="M77" s="59" t="str">
        <x:v>PASS_WITH_REVIEW</x:v>
      </x:c>
      <x:c r="N77" s="60" t="str">
        <x:v>Koncová svítidla dle rozsahu/standardu.</x:v>
      </x:c>
    </x:row>
    <x:row r="78">
      <x:c r="A78" s="58" t="n">
        <x:v>75</x:v>
      </x:c>
      <x:c r="B78" s="59" t="str">
        <x:v>16 Elektroinstalace a slaboproud</x:v>
      </x:c>
      <x:c r="C78" s="59" t="str">
        <x:v>EL</x:v>
      </x:c>
      <x:c r="D78" s="59" t="str">
        <x:v>Zásuvkové a technologické vývody</x:v>
      </x:c>
      <x:c r="E78" s="59" t="str">
        <x:v>ks</x:v>
      </x:c>
      <x:c r="F78" s="94" t="n">
        <x:v>100</x:v>
      </x:c>
      <x:c r="G78" s="101" t="n">
        <x:v>1050</x:v>
      </x:c>
      <x:c r="H78" s="101" t="n">
        <x:v>1950</x:v>
      </x:c>
      <x:c r="I78" s="101" t="n">
        <x:v>3000</x:v>
      </x:c>
      <x:c r="J78" s="101" t="n">
        <x:f>IF(AND(ISNUMBER(F78),ISNUMBER(G78)),F78*G78,"")</x:f>
        <x:v>105000</x:v>
      </x:c>
      <x:c r="K78" s="101" t="n">
        <x:f>IF(AND(ISNUMBER(F78),ISNUMBER(H78)),F78*H78,"")</x:f>
        <x:v>195000</x:v>
      </x:c>
      <x:c r="L78" s="101" t="n">
        <x:f>IF(AND(ISNUMBER(F78),ISNUMBER(I78)),F78*I78,"")</x:f>
        <x:v>300000</x:v>
      </x:c>
      <x:c r="M78" s="59" t="str">
        <x:v>PASS_WITH_REVIEW</x:v>
      </x:c>
      <x:c r="N78" s="60" t="str">
        <x:v>Položka rozpadnuta do sjednocené struktury.</x:v>
      </x:c>
    </x:row>
    <x:row r="79">
      <x:c r="A79" s="58" t="n">
        <x:v>76</x:v>
      </x:c>
      <x:c r="B79" s="59" t="str">
        <x:v>16 Elektroinstalace a slaboproud</x:v>
      </x:c>
      <x:c r="C79" s="59" t="str">
        <x:v>EL</x:v>
      </x:c>
      <x:c r="D79" s="59" t="str">
        <x:v>Kabelové rozvody silnoproud</x:v>
      </x:c>
      <x:c r="E79" s="59" t="str">
        <x:v>bm</x:v>
      </x:c>
      <x:c r="F79" s="94" t="n">
        <x:v>1500</x:v>
      </x:c>
      <x:c r="G79" s="101" t="n">
        <x:v>87.5</x:v>
      </x:c>
      <x:c r="H79" s="101" t="n">
        <x:v>162.5</x:v>
      </x:c>
      <x:c r="I79" s="101" t="n">
        <x:v>250</x:v>
      </x:c>
      <x:c r="J79" s="101" t="n">
        <x:f>IF(AND(ISNUMBER(F79),ISNUMBER(G79)),F79*G79,"")</x:f>
        <x:v>131250</x:v>
      </x:c>
      <x:c r="K79" s="101" t="n">
        <x:f>IF(AND(ISNUMBER(F79),ISNUMBER(H79)),F79*H79,"")</x:f>
        <x:v>243750</x:v>
      </x:c>
      <x:c r="L79" s="101" t="n">
        <x:f>IF(AND(ISNUMBER(F79),ISNUMBER(I79)),F79*I79,"")</x:f>
        <x:v>375000</x:v>
      </x:c>
      <x:c r="M79" s="59" t="str">
        <x:v>PASS_WITH_REVIEW</x:v>
      </x:c>
      <x:c r="N79" s="60" t="str">
        <x:v>Pracovní množství k ověření v ASR nebo profesní dokumentaci.</x:v>
      </x:c>
    </x:row>
    <x:row r="80">
      <x:c r="A80" s="58" t="n">
        <x:v>77</x:v>
      </x:c>
      <x:c r="B80" s="59" t="str">
        <x:v>16 Elektroinstalace a slaboproud</x:v>
      </x:c>
      <x:c r="C80" s="59" t="str">
        <x:v>EL</x:v>
      </x:c>
      <x:c r="D80" s="59" t="str">
        <x:v>Slaboproudé přípravy</x:v>
      </x:c>
      <x:c r="E80" s="59" t="str">
        <x:v>kpl</x:v>
      </x:c>
      <x:c r="F80" s="94" t="n">
        <x:v>1</x:v>
      </x:c>
      <x:c r="G80" s="101" t="n">
        <x:v>55000</x:v>
      </x:c>
      <x:c r="H80" s="101" t="n">
        <x:v>60000</x:v>
      </x:c>
      <x:c r="I80" s="101" t="n">
        <x:v>115000</x:v>
      </x:c>
      <x:c r="J80" s="101" t="n">
        <x:f>IF(AND(ISNUMBER(F80),ISNUMBER(G80)),F80*G80,"")</x:f>
        <x:v>55000</x:v>
      </x:c>
      <x:c r="K80" s="101" t="n">
        <x:f>IF(AND(ISNUMBER(F80),ISNUMBER(H80)),F80*H80,"")</x:f>
        <x:v>60000</x:v>
      </x:c>
      <x:c r="L80" s="101" t="n">
        <x:f>IF(AND(ISNUMBER(F80),ISNUMBER(I80)),F80*I80,"")</x:f>
        <x:v>115000</x:v>
      </x:c>
      <x:c r="M80" s="59" t="str">
        <x:v>PASS_WITH_REVIEW</x:v>
      </x:c>
      <x:c r="N80" s="60" t="str">
        <x:v>Datové a ovládací přípravy.</x:v>
      </x:c>
    </x:row>
    <x:row r="81">
      <x:c r="A81" s="58" t="n">
        <x:v>78</x:v>
      </x:c>
      <x:c r="B81" s="59" t="str">
        <x:v>16 Elektroinstalace a slaboproud</x:v>
      </x:c>
      <x:c r="C81" s="59" t="str">
        <x:v>EL/PBŘ</x:v>
      </x:c>
      <x:c r="D81" s="59" t="str">
        <x:v>TOTAL STOP, nouzové osvětlení, HOP</x:v>
      </x:c>
      <x:c r="E81" s="59" t="str">
        <x:v>kpl</x:v>
      </x:c>
      <x:c r="F81" s="94" t="n">
        <x:v>1</x:v>
      </x:c>
      <x:c r="G81" s="101" t="n">
        <x:v>35000</x:v>
      </x:c>
      <x:c r="H81" s="101" t="n">
        <x:v>45000</x:v>
      </x:c>
      <x:c r="I81" s="101" t="n">
        <x:v>80000</x:v>
      </x:c>
      <x:c r="J81" s="101" t="n">
        <x:f>IF(AND(ISNUMBER(F81),ISNUMBER(G81)),F81*G81,"")</x:f>
        <x:v>35000</x:v>
      </x:c>
      <x:c r="K81" s="101" t="n">
        <x:f>IF(AND(ISNUMBER(F81),ISNUMBER(H81)),F81*H81,"")</x:f>
        <x:v>45000</x:v>
      </x:c>
      <x:c r="L81" s="101" t="n">
        <x:f>IF(AND(ISNUMBER(F81),ISNUMBER(I81)),F81*I81,"")</x:f>
        <x:v>80000</x:v>
      </x:c>
      <x:c r="M81" s="59" t="str">
        <x:v>PASS_WITH_REVIEW</x:v>
      </x:c>
      <x:c r="N81" s="60" t="str">
        <x:v>Povinný objektový bezpečnostní rozsah.</x:v>
      </x:c>
    </x:row>
    <x:row r="82">
      <x:c r="A82" s="58" t="n">
        <x:v>79</x:v>
      </x:c>
      <x:c r="B82" s="59" t="str">
        <x:v>16 Elektroinstalace a slaboproud</x:v>
      </x:c>
      <x:c r="C82" s="59" t="str">
        <x:v>EL</x:v>
      </x:c>
      <x:c r="D82" s="59" t="str">
        <x:v>Venkovní svítidla s PIR čidly</x:v>
      </x:c>
      <x:c r="E82" s="59" t="str">
        <x:v>ks</x:v>
      </x:c>
      <x:c r="F82" s="94" t="n">
        <x:v>3</x:v>
      </x:c>
      <x:c r="G82" s="101" t="n">
        <x:v>2421</x:v>
      </x:c>
      <x:c r="H82" s="101" t="n">
        <x:v>4496</x:v>
      </x:c>
      <x:c r="I82" s="101" t="n">
        <x:v>6917</x:v>
      </x:c>
      <x:c r="J82" s="101" t="n">
        <x:f>IF(AND(ISNUMBER(F82),ISNUMBER(G82)),F82*G82,"")</x:f>
        <x:v>7263</x:v>
      </x:c>
      <x:c r="K82" s="101" t="n">
        <x:f>IF(AND(ISNUMBER(F82),ISNUMBER(H82)),F82*H82,"")</x:f>
        <x:v>13488</x:v>
      </x:c>
      <x:c r="L82" s="101" t="n">
        <x:f>IF(AND(ISNUMBER(F82),ISNUMBER(I82)),F82*I82,"")</x:f>
        <x:v>20751</x:v>
      </x:c>
      <x:c r="M82" s="59" t="str">
        <x:v>PASS_WITH_REVIEW</x:v>
      </x:c>
      <x:c r="N82" s="60" t="str">
        <x:v>Doplněno do O1 podle O2, pokud patří k objektu.</x:v>
      </x:c>
    </x:row>
    <x:row r="83">
      <x:c r="A83" s="58" t="n">
        <x:v>80</x:v>
      </x:c>
      <x:c r="B83" s="59" t="str">
        <x:v>17 FVE, hromosvod a uzemnění</x:v>
      </x:c>
      <x:c r="C83" s="59" t="str">
        <x:v>FVE</x:v>
      </x:c>
      <x:c r="D83" s="59" t="str">
        <x:v>FVE panely 16×455 W – pracovní varianta 7,28 kWp</x:v>
      </x:c>
      <x:c r="E83" s="59" t="str">
        <x:v>ks</x:v>
      </x:c>
      <x:c r="F83" s="94" t="n">
        <x:v>16</x:v>
      </x:c>
      <x:c r="G83" s="101" t="n">
        <x:v>4900</x:v>
      </x:c>
      <x:c r="H83" s="101" t="n">
        <x:v>9100</x:v>
      </x:c>
      <x:c r="I83" s="101" t="n">
        <x:v>14000</x:v>
      </x:c>
      <x:c r="J83" s="101" t="n">
        <x:f>IF(AND(ISNUMBER(F83),ISNUMBER(G83)),F83*G83,"")</x:f>
        <x:v>78400</x:v>
      </x:c>
      <x:c r="K83" s="101" t="n">
        <x:f>IF(AND(ISNUMBER(F83),ISNUMBER(H83)),F83*H83,"")</x:f>
        <x:v>145600</x:v>
      </x:c>
      <x:c r="L83" s="101" t="n">
        <x:f>IF(AND(ISNUMBER(F83),ISNUMBER(I83)),F83*I83,"")</x:f>
        <x:v>224000</x:v>
      </x:c>
      <x:c r="M83" s="59" t="str">
        <x:v>PASS_WITH_REVIEW</x:v>
      </x:c>
      <x:c r="N83" s="60" t="str">
        <x:v>FVE je pracovní varianta; PENB uvádí jiný výkon.</x:v>
      </x:c>
    </x:row>
    <x:row r="84">
      <x:c r="A84" s="58" t="n">
        <x:v>81</x:v>
      </x:c>
      <x:c r="B84" s="59" t="str">
        <x:v>17 FVE, hromosvod a uzemnění</x:v>
      </x:c>
      <x:c r="C84" s="59" t="str">
        <x:v>FVE</x:v>
      </x:c>
      <x:c r="D84" s="59" t="str">
        <x:v>FVE měnič a napojení</x:v>
      </x:c>
      <x:c r="E84" s="59" t="str">
        <x:v>ks</x:v>
      </x:c>
      <x:c r="F84" s="94" t="n">
        <x:v>1</x:v>
      </x:c>
      <x:c r="G84" s="101" t="n">
        <x:v>49000</x:v>
      </x:c>
      <x:c r="H84" s="101" t="n">
        <x:v>91000</x:v>
      </x:c>
      <x:c r="I84" s="101" t="n">
        <x:v>140000</x:v>
      </x:c>
      <x:c r="J84" s="101" t="n">
        <x:f>IF(AND(ISNUMBER(F84),ISNUMBER(G84)),F84*G84,"")</x:f>
        <x:v>49000</x:v>
      </x:c>
      <x:c r="K84" s="101" t="n">
        <x:f>IF(AND(ISNUMBER(F84),ISNUMBER(H84)),F84*H84,"")</x:f>
        <x:v>91000</x:v>
      </x:c>
      <x:c r="L84" s="101" t="n">
        <x:f>IF(AND(ISNUMBER(F84),ISNUMBER(I84)),F84*I84,"")</x:f>
        <x:v>140000</x:v>
      </x:c>
      <x:c r="M84" s="59" t="str">
        <x:v>PASS_WITH_REVIEW</x:v>
      </x:c>
      <x:c r="N84" s="60" t="str">
        <x:v>Bez bateriového úložiště.</x:v>
      </x:c>
    </x:row>
    <x:row r="85">
      <x:c r="A85" s="58" t="n">
        <x:v>82</x:v>
      </x:c>
      <x:c r="B85" s="59" t="str">
        <x:v>17 FVE, hromosvod a uzemnění</x:v>
      </x:c>
      <x:c r="C85" s="59" t="str">
        <x:v>FVE</x:v>
      </x:c>
      <x:c r="D85" s="59" t="str">
        <x:v>Montážní konstrukce FVE pro 16 panelů</x:v>
      </x:c>
      <x:c r="E85" s="59" t="str">
        <x:v>kpl</x:v>
      </x:c>
      <x:c r="F85" s="94" t="n">
        <x:v>1</x:v>
      </x:c>
      <x:c r="G85" s="101" t="n">
        <x:v>29750</x:v>
      </x:c>
      <x:c r="H85" s="101" t="n">
        <x:v>55250</x:v>
      </x:c>
      <x:c r="I85" s="101" t="n">
        <x:v>85000</x:v>
      </x:c>
      <x:c r="J85" s="101" t="n">
        <x:f>IF(AND(ISNUMBER(F85),ISNUMBER(G85)),F85*G85,"")</x:f>
        <x:v>29750</x:v>
      </x:c>
      <x:c r="K85" s="101" t="n">
        <x:f>IF(AND(ISNUMBER(F85),ISNUMBER(H85)),F85*H85,"")</x:f>
        <x:v>55250</x:v>
      </x:c>
      <x:c r="L85" s="101" t="n">
        <x:f>IF(AND(ISNUMBER(F85),ISNUMBER(I85)),F85*I85,"")</x:f>
        <x:v>85000</x:v>
      </x:c>
      <x:c r="M85" s="59" t="str">
        <x:v>PASS_WITH_REVIEW</x:v>
      </x:c>
      <x:c r="N85" s="60" t="str">
        <x:v>Vazba na střechu a LPS.</x:v>
      </x:c>
    </x:row>
    <x:row r="86">
      <x:c r="A86" s="58" t="n">
        <x:v>83</x:v>
      </x:c>
      <x:c r="B86" s="59" t="str">
        <x:v>17 FVE, hromosvod a uzemnění</x:v>
      </x:c>
      <x:c r="C86" s="59" t="str">
        <x:v>FVE</x:v>
      </x:c>
      <x:c r="D86" s="59" t="str">
        <x:v>FVE DC kabeláž, jištění a přepěťové ochrany</x:v>
      </x:c>
      <x:c r="E86" s="59" t="str">
        <x:v>kpl</x:v>
      </x:c>
      <x:c r="F86" s="94" t="n">
        <x:v>1</x:v>
      </x:c>
      <x:c r="G86" s="101" t="n">
        <x:v>35000</x:v>
      </x:c>
      <x:c r="H86" s="101" t="n">
        <x:v>65000</x:v>
      </x:c>
      <x:c r="I86" s="101" t="n">
        <x:v>100000</x:v>
      </x:c>
      <x:c r="J86" s="101" t="n">
        <x:f>IF(AND(ISNUMBER(F86),ISNUMBER(G86)),F86*G86,"")</x:f>
        <x:v>35000</x:v>
      </x:c>
      <x:c r="K86" s="101" t="n">
        <x:f>IF(AND(ISNUMBER(F86),ISNUMBER(H86)),F86*H86,"")</x:f>
        <x:v>65000</x:v>
      </x:c>
      <x:c r="L86" s="101" t="n">
        <x:f>IF(AND(ISNUMBER(F86),ISNUMBER(I86)),F86*I86,"")</x:f>
        <x:v>100000</x:v>
      </x:c>
      <x:c r="M86" s="59" t="str">
        <x:v>PASS_WITH_REVIEW</x:v>
      </x:c>
      <x:c r="N86" s="60" t="str">
        <x:v>Detail zahrnut ve sjednocené struktuře pro oba domy.</x:v>
      </x:c>
    </x:row>
    <x:row r="87">
      <x:c r="A87" s="58" t="n">
        <x:v>84</x:v>
      </x:c>
      <x:c r="B87" s="59" t="str">
        <x:v>17 FVE, hromosvod a uzemnění</x:v>
      </x:c>
      <x:c r="C87" s="59" t="str">
        <x:v>EL/LPS</x:v>
      </x:c>
      <x:c r="D87" s="59" t="str">
        <x:v>Hromosvod objektu</x:v>
      </x:c>
      <x:c r="E87" s="59" t="str">
        <x:v>kpl</x:v>
      </x:c>
      <x:c r="F87" s="94" t="n">
        <x:v>1</x:v>
      </x:c>
      <x:c r="G87" s="101" t="n">
        <x:v>26250</x:v>
      </x:c>
      <x:c r="H87" s="101" t="n">
        <x:v>48750</x:v>
      </x:c>
      <x:c r="I87" s="101" t="n">
        <x:v>75000</x:v>
      </x:c>
      <x:c r="J87" s="101" t="n">
        <x:f>IF(AND(ISNUMBER(F87),ISNUMBER(G87)),F87*G87,"")</x:f>
        <x:v>26250</x:v>
      </x:c>
      <x:c r="K87" s="101" t="n">
        <x:f>IF(AND(ISNUMBER(F87),ISNUMBER(H87)),F87*H87,"")</x:f>
        <x:v>48750</x:v>
      </x:c>
      <x:c r="L87" s="101" t="n">
        <x:f>IF(AND(ISNUMBER(F87),ISNUMBER(I87)),F87*I87,"")</x:f>
        <x:v>75000</x:v>
      </x:c>
      <x:c r="M87" s="59" t="str">
        <x:v>PASS_WITH_REVIEW</x:v>
      </x:c>
      <x:c r="N87" s="60" t="str">
        <x:v>Zahrnout návaznost FVE a VZT prostupů.</x:v>
      </x:c>
    </x:row>
    <x:row r="88">
      <x:c r="A88" s="58" t="n">
        <x:v>85</x:v>
      </x:c>
      <x:c r="B88" s="59" t="str">
        <x:v>17 FVE, hromosvod a uzemnění</x:v>
      </x:c>
      <x:c r="C88" s="59" t="str">
        <x:v>EL</x:v>
      </x:c>
      <x:c r="D88" s="59" t="str">
        <x:v>Výchozí revize elektro, FVE a hromosvodu</x:v>
      </x:c>
      <x:c r="E88" s="59" t="str">
        <x:v>kpl</x:v>
      </x:c>
      <x:c r="F88" s="94" t="n">
        <x:v>1</x:v>
      </x:c>
      <x:c r="G88" s="101" t="n">
        <x:v>12250</x:v>
      </x:c>
      <x:c r="H88" s="101" t="n">
        <x:v>22750</x:v>
      </x:c>
      <x:c r="I88" s="101" t="n">
        <x:v>35000</x:v>
      </x:c>
      <x:c r="J88" s="101" t="n">
        <x:f>IF(AND(ISNUMBER(F88),ISNUMBER(G88)),F88*G88,"")</x:f>
        <x:v>12250</x:v>
      </x:c>
      <x:c r="K88" s="101" t="n">
        <x:f>IF(AND(ISNUMBER(F88),ISNUMBER(H88)),F88*H88,"")</x:f>
        <x:v>22750</x:v>
      </x:c>
      <x:c r="L88" s="101" t="n">
        <x:f>IF(AND(ISNUMBER(F88),ISNUMBER(I88)),F88*I88,"")</x:f>
        <x:v>35000</x:v>
      </x:c>
      <x:c r="M88" s="59" t="str">
        <x:v>PASS_WITH_REVIEW</x:v>
      </x:c>
      <x:c r="N88" s="60" t="str">
        <x:v>Revize před předáním.</x:v>
      </x:c>
    </x:row>
    <x:row r="89">
      <x:c r="A89" s="58" t="n">
        <x:v>86</x:v>
      </x:c>
      <x:c r="B89" s="59" t="str">
        <x:v>18 PBŘ, bezpečnostní prvky a revize</x:v>
      </x:c>
      <x:c r="C89" s="59" t="str">
        <x:v>PBŘ</x:v>
      </x:c>
      <x:c r="D89" s="59" t="str">
        <x:v>Autonomní hlásiče / PBŘ prvky</x:v>
      </x:c>
      <x:c r="E89" s="59" t="str">
        <x:v>kpl</x:v>
      </x:c>
      <x:c r="F89" s="94" t="n">
        <x:v>1</x:v>
      </x:c>
      <x:c r="G89" s="101" t="n">
        <x:v>25000</x:v>
      </x:c>
      <x:c r="H89" s="101" t="n">
        <x:v>15000</x:v>
      </x:c>
      <x:c r="I89" s="101" t="n">
        <x:v>40000</x:v>
      </x:c>
      <x:c r="J89" s="101" t="n">
        <x:f>IF(AND(ISNUMBER(F89),ISNUMBER(G89)),F89*G89,"")</x:f>
        <x:v>25000</x:v>
      </x:c>
      <x:c r="K89" s="101" t="n">
        <x:f>IF(AND(ISNUMBER(F89),ISNUMBER(H89)),F89*H89,"")</x:f>
        <x:v>15000</x:v>
      </x:c>
      <x:c r="L89" s="101" t="n">
        <x:f>IF(AND(ISNUMBER(F89),ISNUMBER(I89)),F89*I89,"")</x:f>
        <x:v>40000</x:v>
      </x:c>
      <x:c r="M89" s="59" t="str">
        <x:v>PASS_WITH_REVIEW</x:v>
      </x:c>
      <x:c r="N89" s="60" t="str">
        <x:v>Přesný rozsah potvrdit podle PBŘ.</x:v>
      </x:c>
    </x:row>
    <x:row r="90">
      <x:c r="A90" s="58" t="n">
        <x:v>87</x:v>
      </x:c>
      <x:c r="B90" s="59" t="str">
        <x:v>18 PBŘ, bezpečnostní prvky a revize</x:v>
      </x:c>
      <x:c r="C90" s="59" t="str">
        <x:v>revize</x:v>
      </x:c>
      <x:c r="D90" s="59" t="str">
        <x:v>Tlakové/topné zkoušky a MaR</x:v>
      </x:c>
      <x:c r="E90" s="59" t="str">
        <x:v>kpl</x:v>
      </x:c>
      <x:c r="F90" s="94" t="n">
        <x:v>1</x:v>
      </x:c>
      <x:c r="G90" s="101" t="n">
        <x:v>30000</x:v>
      </x:c>
      <x:c r="H90" s="101" t="n">
        <x:v>12000</x:v>
      </x:c>
      <x:c r="I90" s="101" t="n">
        <x:v>42000</x:v>
      </x:c>
      <x:c r="J90" s="101" t="n">
        <x:f>IF(AND(ISNUMBER(F90),ISNUMBER(G90)),F90*G90,"")</x:f>
        <x:v>30000</x:v>
      </x:c>
      <x:c r="K90" s="101" t="n">
        <x:f>IF(AND(ISNUMBER(F90),ISNUMBER(H90)),F90*H90,"")</x:f>
        <x:v>12000</x:v>
      </x:c>
      <x:c r="L90" s="101" t="n">
        <x:f>IF(AND(ISNUMBER(F90),ISNUMBER(I90)),F90*I90,"")</x:f>
        <x:v>42000</x:v>
      </x:c>
      <x:c r="M90" s="59" t="str">
        <x:v>PASS_WITH_REVIEW</x:v>
      </x:c>
      <x:c r="N90" s="60" t="str">
        <x:v>Zkoušky profesí sjednotit s dokončením.</x:v>
      </x:c>
    </x:row>
    <x:row r="91">
      <x:c r="A91" s="58" t="n">
        <x:v>88</x:v>
      </x:c>
      <x:c r="B91" s="59" t="str">
        <x:v>19 Dokončení, úklid, doklady a předání</x:v>
      </x:c>
      <x:c r="C91" s="59" t="str">
        <x:v>dokončení</x:v>
      </x:c>
      <x:c r="D91" s="59" t="str">
        <x:v>Uvedení technologií do provozu</x:v>
      </x:c>
      <x:c r="E91" s="59" t="str">
        <x:v>kpl</x:v>
      </x:c>
      <x:c r="F91" s="94" t="n">
        <x:v>1</x:v>
      </x:c>
      <x:c r="G91" s="101" t="n">
        <x:v>48000</x:v>
      </x:c>
      <x:c r="H91" s="101" t="n">
        <x:v>12000</x:v>
      </x:c>
      <x:c r="I91" s="101" t="n">
        <x:v>60000</x:v>
      </x:c>
      <x:c r="J91" s="101" t="n">
        <x:f>IF(AND(ISNUMBER(F91),ISNUMBER(G91)),F91*G91,"")</x:f>
        <x:v>48000</x:v>
      </x:c>
      <x:c r="K91" s="101" t="n">
        <x:f>IF(AND(ISNUMBER(F91),ISNUMBER(H91)),F91*H91,"")</x:f>
        <x:v>12000</x:v>
      </x:c>
      <x:c r="L91" s="101" t="n">
        <x:f>IF(AND(ISNUMBER(F91),ISNUMBER(I91)),F91*I91,"")</x:f>
        <x:v>60000</x:v>
      </x:c>
      <x:c r="M91" s="59" t="str">
        <x:v>PASS_WITH_REVIEW</x:v>
      </x:c>
      <x:c r="N91" s="60" t="str">
        <x:v>TČ + VZT/chlazení + ZTI + elektro/FVE.</x:v>
      </x:c>
    </x:row>
    <x:row r="92">
      <x:c r="A92" s="58" t="n">
        <x:v>89</x:v>
      </x:c>
      <x:c r="B92" s="59" t="str">
        <x:v>19 Dokončení, úklid, doklady a předání</x:v>
      </x:c>
      <x:c r="C92" s="59" t="str">
        <x:v>dokončení</x:v>
      </x:c>
      <x:c r="D92" s="59" t="str">
        <x:v>Předávací dokumentace, návody a protokoly</x:v>
      </x:c>
      <x:c r="E92" s="59" t="str">
        <x:v>kpl</x:v>
      </x:c>
      <x:c r="F92" s="94" t="n">
        <x:v>1</x:v>
      </x:c>
      <x:c r="G92" s="101" t="n">
        <x:v>25500</x:v>
      </x:c>
      <x:c r="H92" s="101" t="n">
        <x:v>4500</x:v>
      </x:c>
      <x:c r="I92" s="101" t="n">
        <x:v>30000</x:v>
      </x:c>
      <x:c r="J92" s="101" t="n">
        <x:f>IF(AND(ISNUMBER(F92),ISNUMBER(G92)),F92*G92,"")</x:f>
        <x:v>25500</x:v>
      </x:c>
      <x:c r="K92" s="101" t="n">
        <x:f>IF(AND(ISNUMBER(F92),ISNUMBER(H92)),F92*H92,"")</x:f>
        <x:v>4500</x:v>
      </x:c>
      <x:c r="L92" s="101" t="n">
        <x:f>IF(AND(ISNUMBER(F92),ISNUMBER(I92)),F92*I92,"")</x:f>
        <x:v>30000</x:v>
      </x:c>
      <x:c r="M92" s="59" t="str">
        <x:v>PASS_WITH_REVIEW</x:v>
      </x:c>
      <x:c r="N92" s="60" t="str">
        <x:v>Nezaměňovat s DSPS společných SO.</x:v>
      </x:c>
    </x:row>
    <x:row r="93">
      <x:c r="A93" s="58" t="n">
        <x:v>90</x:v>
      </x:c>
      <x:c r="B93" s="59" t="str">
        <x:v>19 Dokončení, úklid, doklady a předání</x:v>
      </x:c>
      <x:c r="C93" s="59" t="str">
        <x:v>dokončení</x:v>
      </x:c>
      <x:c r="D93" s="59" t="str">
        <x:v>Závěrečný úklid a předání</x:v>
      </x:c>
      <x:c r="E93" s="59" t="str">
        <x:v>kpl</x:v>
      </x:c>
      <x:c r="F93" s="94" t="n">
        <x:v>1</x:v>
      </x:c>
      <x:c r="G93" s="101" t="n">
        <x:v>35000</x:v>
      </x:c>
      <x:c r="H93" s="101" t="n">
        <x:v>15000</x:v>
      </x:c>
      <x:c r="I93" s="101" t="n">
        <x:v>50000</x:v>
      </x:c>
      <x:c r="J93" s="101" t="n">
        <x:f>IF(AND(ISNUMBER(F93),ISNUMBER(G93)),F93*G93,"")</x:f>
        <x:v>35000</x:v>
      </x:c>
      <x:c r="K93" s="101" t="n">
        <x:f>IF(AND(ISNUMBER(F93),ISNUMBER(H93)),F93*H93,"")</x:f>
        <x:v>15000</x:v>
      </x:c>
      <x:c r="L93" s="101" t="n">
        <x:f>IF(AND(ISNUMBER(F93),ISNUMBER(I93)),F93*I93,"")</x:f>
        <x:v>50000</x:v>
      </x:c>
      <x:c r="M93" s="59" t="str">
        <x:v>PASS_WITH_REVIEW</x:v>
      </x:c>
      <x:c r="N93" s="60" t="str">
        <x:v>Předávací protokoly, návody, seznam vad.</x:v>
      </x:c>
    </x:row>
    <x:row r="94">
      <x:c r="A94" s="61" t="n">
        <x:v>91</x:v>
      </x:c>
      <x:c r="B94" s="62" t="str">
        <x:v>19 Dokončení, úklid, doklady a předání</x:v>
      </x:c>
      <x:c r="C94" s="62" t="str">
        <x:v>ASŘ/TZB</x:v>
      </x:c>
      <x:c r="D94" s="62" t="str">
        <x:v>Zapravení prostupů a instalačních drážek po profesích</x:v>
      </x:c>
      <x:c r="E94" s="62" t="str">
        <x:v>kpl</x:v>
      </x:c>
      <x:c r="F94" s="95" t="n">
        <x:v>1</x:v>
      </x:c>
      <x:c r="G94" s="102" t="n">
        <x:v>46512</x:v>
      </x:c>
      <x:c r="H94" s="102" t="n">
        <x:v>8208</x:v>
      </x:c>
      <x:c r="I94" s="102" t="n">
        <x:v>54720</x:v>
      </x:c>
      <x:c r="J94" s="102" t="n">
        <x:f>IF(AND(ISNUMBER(F94),ISNUMBER(G94)),F94*G94,"")</x:f>
        <x:v>46512</x:v>
      </x:c>
      <x:c r="K94" s="102" t="n">
        <x:f>IF(AND(ISNUMBER(F94),ISNUMBER(H94)),F94*H94,"")</x:f>
        <x:v>8208</x:v>
      </x:c>
      <x:c r="L94" s="102" t="n">
        <x:f>IF(AND(ISNUMBER(F94),ISNUMBER(I94)),F94*I94,"")</x:f>
        <x:v>54720</x:v>
      </x:c>
      <x:c r="M94" s="62" t="str">
        <x:v>PASS_WITH_REVIEW</x:v>
      </x:c>
      <x:c r="N94" s="63" t="str">
        <x:v>ZTI + ÚT + VZT + elektro návaznosti.</x:v>
      </x:c>
    </x:row>
  </x:sheetData>
  <x:mergeCells>
    <x:mergeCell ref="B1:N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4" hidden="0" customWidth="1"/>
    <x:col min="3" max="3" width="14" hidden="0" customWidth="1"/>
    <x:col min="4" max="4" width="14" hidden="0" customWidth="1"/>
    <x:col min="5" max="5" width="12" hidden="0" customWidth="1"/>
    <x:col min="6" max="6" width="12" hidden="0" customWidth="1"/>
    <x:col min="7" max="7" width="24" hidden="0" customWidth="1"/>
  </x:cols>
  <x:sheetData>
    <x:row r="1" ht="32" customHeight="1">
      <x:c r="A1" s="6" t="str">
        <x:v>Vzor</x:v>
      </x:c>
      <x:c r="B1" s="6" t="str">
        <x:v>apartmánový dům - Práce a materiál podle oddílů</x:v>
      </x:c>
      <x:c r="C1" s="6" t="str"/>
      <x:c r="D1" s="6" t="str"/>
      <x:c r="E1" s="6" t="str"/>
      <x:c r="F1" s="6" t="str"/>
      <x:c r="G1" s="6" t="str"/>
    </x:row>
    <x:row r="2">
      <x:c r="A2" s="55" t="str">
        <x:v>Oddíl</x:v>
      </x:c>
      <x:c r="B2" s="56" t="str">
        <x:v>Cena práce</x:v>
      </x:c>
      <x:c r="C2" s="56" t="str">
        <x:v>Cena materiál</x:v>
      </x:c>
      <x:c r="D2" s="56" t="str">
        <x:v>Cena celkem</x:v>
      </x:c>
      <x:c r="E2" s="56" t="str">
        <x:v>Podíl práce</x:v>
      </x:c>
      <x:c r="F2" s="56" t="str">
        <x:v>Podíl materiál</x:v>
      </x:c>
      <x:c r="G2" s="57" t="str">
        <x:v>Poznámka</x:v>
      </x:c>
    </x:row>
    <x:row r="3">
      <x:c r="A3" s="58" t="str">
        <x:v>01 Přípravné práce a zařízení staveniště</x:v>
      </x:c>
      <x:c r="B3" s="101" t="n">
        <x:f>SUMIF(Rozpocet_celkem!B:B,A3,Rozpocet_celkem!J:J)</x:f>
        <x:v>194000</x:v>
      </x:c>
      <x:c r="C3" s="101" t="n">
        <x:f>SUMIF(Rozpocet_celkem!B:B,A3,Rozpocet_celkem!K:K)</x:f>
        <x:v>94000</x:v>
      </x:c>
      <x:c r="D3" s="101" t="n">
        <x:f>SUMIF(Rozpocet_celkem!B:B,A3,Rozpocet_celkem!L:L)</x:f>
        <x:v>288000</x:v>
      </x:c>
      <x:c r="E3" s="90" t="n">
        <x:f>IF(D3=0,"",B3/D3)</x:f>
        <x:v>0.6736111111111112</x:v>
      </x:c>
      <x:c r="F3" s="90" t="n">
        <x:f>IF(D3=0,"",C3/D3)</x:f>
        <x:v>0.3263888888888889</x:v>
      </x:c>
      <x:c r="G3" s="60" t="str">
        <x:v>Součet z položek</x:v>
      </x:c>
    </x:row>
    <x:row r="4">
      <x:c r="A4" s="58" t="str">
        <x:v>02 Zemní práce a stavební jáma</x:v>
      </x:c>
      <x:c r="B4" s="101" t="n">
        <x:f>SUMIF(Rozpocet_celkem!B:B,A4,Rozpocet_celkem!J:J)</x:f>
        <x:v>183200</x:v>
      </x:c>
      <x:c r="C4" s="101" t="n">
        <x:f>SUMIF(Rozpocet_celkem!B:B,A4,Rozpocet_celkem!K:K)</x:f>
        <x:v>60450</x:v>
      </x:c>
      <x:c r="D4" s="101" t="n">
        <x:f>SUMIF(Rozpocet_celkem!B:B,A4,Rozpocet_celkem!L:L)</x:f>
        <x:v>243650</x:v>
      </x:c>
      <x:c r="E4" s="90" t="n">
        <x:f>IF(D4=0,"",B4/D4)</x:f>
        <x:v>0.751898214652165</x:v>
      </x:c>
      <x:c r="F4" s="90" t="n">
        <x:f>IF(D4=0,"",C4/D4)</x:f>
        <x:v>0.248101785347835</x:v>
      </x:c>
      <x:c r="G4" s="60" t="str">
        <x:v>Součet z položek</x:v>
      </x:c>
    </x:row>
    <x:row r="5">
      <x:c r="A5" s="58" t="str">
        <x:v>03 Základy a spodní stavba</x:v>
      </x:c>
      <x:c r="B5" s="101" t="n">
        <x:f>SUMIF(Rozpocet_celkem!B:B,A5,Rozpocet_celkem!J:J)</x:f>
        <x:v>418000</x:v>
      </x:c>
      <x:c r="C5" s="101" t="n">
        <x:f>SUMIF(Rozpocet_celkem!B:B,A5,Rozpocet_celkem!K:K)</x:f>
        <x:v>388800</x:v>
      </x:c>
      <x:c r="D5" s="101" t="n">
        <x:f>SUMIF(Rozpocet_celkem!B:B,A5,Rozpocet_celkem!L:L)</x:f>
        <x:v>806800</x:v>
      </x:c>
      <x:c r="E5" s="90" t="n">
        <x:f>IF(D5=0,"",B5/D5)</x:f>
        <x:v>0.518096182449182</x:v>
      </x:c>
      <x:c r="F5" s="90" t="n">
        <x:f>IF(D5=0,"",C5/D5)</x:f>
        <x:v>0.48190381755081807</x:v>
      </x:c>
      <x:c r="G5" s="60" t="str">
        <x:v>Součet z položek</x:v>
      </x:c>
    </x:row>
    <x:row r="6">
      <x:c r="A6" s="58" t="str">
        <x:v>04 Svislé konstrukce</x:v>
      </x:c>
      <x:c r="B6" s="101" t="n">
        <x:f>SUMIF(Rozpocet_celkem!B:B,A6,Rozpocet_celkem!J:J)</x:f>
        <x:v>382300</x:v>
      </x:c>
      <x:c r="C6" s="101" t="n">
        <x:f>SUMIF(Rozpocet_celkem!B:B,A6,Rozpocet_celkem!K:K)</x:f>
        <x:v>605900</x:v>
      </x:c>
      <x:c r="D6" s="101" t="n">
        <x:f>SUMIF(Rozpocet_celkem!B:B,A6,Rozpocet_celkem!L:L)</x:f>
        <x:v>988200</x:v>
      </x:c>
      <x:c r="E6" s="90" t="n">
        <x:f>IF(D6=0,"",B6/D6)</x:f>
        <x:v>0.38686500708358634</x:v>
      </x:c>
      <x:c r="F6" s="90" t="n">
        <x:f>IF(D6=0,"",C6/D6)</x:f>
        <x:v>0.6131349929164137</x:v>
      </x:c>
      <x:c r="G6" s="60" t="str">
        <x:v>Součet z položek</x:v>
      </x:c>
    </x:row>
    <x:row r="7">
      <x:c r="A7" s="58" t="str">
        <x:v>05 Vodorovné konstrukce a schodiště</x:v>
      </x:c>
      <x:c r="B7" s="101" t="n">
        <x:f>SUMIF(Rozpocet_celkem!B:B,A7,Rozpocet_celkem!J:J)</x:f>
        <x:v>263163</x:v>
      </x:c>
      <x:c r="C7" s="101" t="n">
        <x:f>SUMIF(Rozpocet_celkem!B:B,A7,Rozpocet_celkem!K:K)</x:f>
        <x:v>446587</x:v>
      </x:c>
      <x:c r="D7" s="101" t="n">
        <x:f>SUMIF(Rozpocet_celkem!B:B,A7,Rozpocet_celkem!L:L)</x:f>
        <x:v>709750</x:v>
      </x:c>
      <x:c r="E7" s="90" t="n">
        <x:f>IF(D7=0,"",B7/D7)</x:f>
        <x:v>0.3707826699542092</x:v>
      </x:c>
      <x:c r="F7" s="90" t="n">
        <x:f>IF(D7=0,"",C7/D7)</x:f>
        <x:v>0.6292173300457907</x:v>
      </x:c>
      <x:c r="G7" s="60" t="str">
        <x:v>Součet z položek</x:v>
      </x:c>
    </x:row>
    <x:row r="8">
      <x:c r="A8" s="58" t="str">
        <x:v>06 Krov a střešní konstrukce</x:v>
      </x:c>
      <x:c r="B8" s="101" t="n">
        <x:f>SUMIF(Rozpocet_celkem!B:B,A8,Rozpocet_celkem!J:J)</x:f>
        <x:v>279930</x:v>
      </x:c>
      <x:c r="C8" s="101" t="n">
        <x:f>SUMIF(Rozpocet_celkem!B:B,A8,Rozpocet_celkem!K:K)</x:f>
        <x:v>519870</x:v>
      </x:c>
      <x:c r="D8" s="101" t="n">
        <x:f>SUMIF(Rozpocet_celkem!B:B,A8,Rozpocet_celkem!L:L)</x:f>
        <x:v>799800</x:v>
      </x:c>
      <x:c r="E8" s="90" t="n">
        <x:f>IF(D8=0,"",B8/D8)</x:f>
        <x:v>0.35</x:v>
      </x:c>
      <x:c r="F8" s="90" t="n">
        <x:f>IF(D8=0,"",C8/D8)</x:f>
        <x:v>0.65</x:v>
      </x:c>
      <x:c r="G8" s="60" t="str">
        <x:v>Součet z položek</x:v>
      </x:c>
    </x:row>
    <x:row r="9">
      <x:c r="A9" s="58" t="str">
        <x:v>07 Krytina, klempířské prvky a prostupy</x:v>
      </x:c>
      <x:c r="B9" s="101" t="n">
        <x:f>SUMIF(Rozpocet_celkem!B:B,A9,Rozpocet_celkem!J:J)</x:f>
        <x:v>172655.4</x:v>
      </x:c>
      <x:c r="C9" s="101" t="n">
        <x:f>SUMIF(Rozpocet_celkem!B:B,A9,Rozpocet_celkem!K:K)</x:f>
        <x:v>320646</x:v>
      </x:c>
      <x:c r="D9" s="101" t="n">
        <x:f>SUMIF(Rozpocet_celkem!B:B,A9,Rozpocet_celkem!L:L)</x:f>
        <x:v>493301.4</x:v>
      </x:c>
      <x:c r="E9" s="90" t="n">
        <x:f>IF(D9=0,"",B9/D9)</x:f>
        <x:v>0.349999817555758</x:v>
      </x:c>
      <x:c r="F9" s="90" t="n">
        <x:f>IF(D9=0,"",C9/D9)</x:f>
        <x:v>0.650000182444242</x:v>
      </x:c>
      <x:c r="G9" s="60" t="str">
        <x:v>Součet z položek</x:v>
      </x:c>
    </x:row>
    <x:row r="10">
      <x:c r="A10" s="58" t="str">
        <x:v>08 Výplně otvorů</x:v>
      </x:c>
      <x:c r="B10" s="101" t="n">
        <x:f>SUMIF(Rozpocet_celkem!B:B,A10,Rozpocet_celkem!J:J)</x:f>
        <x:v>161750</x:v>
      </x:c>
      <x:c r="C10" s="101" t="n">
        <x:f>SUMIF(Rozpocet_celkem!B:B,A10,Rozpocet_celkem!K:K)</x:f>
        <x:v>485250</x:v>
      </x:c>
      <x:c r="D10" s="101" t="n">
        <x:f>SUMIF(Rozpocet_celkem!B:B,A10,Rozpocet_celkem!L:L)</x:f>
        <x:v>647000</x:v>
      </x:c>
      <x:c r="E10" s="90" t="n">
        <x:f>IF(D10=0,"",B10/D10)</x:f>
        <x:v>0.25</x:v>
      </x:c>
      <x:c r="F10" s="90" t="n">
        <x:f>IF(D10=0,"",C10/D10)</x:f>
        <x:v>0.75</x:v>
      </x:c>
      <x:c r="G10" s="60" t="str">
        <x:v>Součet z položek</x:v>
      </x:c>
    </x:row>
    <x:row r="11">
      <x:c r="A11" s="58" t="str">
        <x:v>09 Fasáda, ETICS, dřevěný obklad a sokl</x:v>
      </x:c>
      <x:c r="B11" s="101" t="n">
        <x:f>SUMIF(Rozpocet_celkem!B:B,A11,Rozpocet_celkem!J:J)</x:f>
        <x:v>303822.132</x:v>
      </x:c>
      <x:c r="C11" s="101" t="n">
        <x:f>SUMIF(Rozpocet_celkem!B:B,A11,Rozpocet_celkem!K:K)</x:f>
        <x:v>371337.812</x:v>
      </x:c>
      <x:c r="D11" s="101" t="n">
        <x:f>SUMIF(Rozpocet_celkem!B:B,A11,Rozpocet_celkem!L:L)</x:f>
        <x:v>675159.944</x:v>
      </x:c>
      <x:c r="E11" s="90" t="n">
        <x:f>IF(D11=0,"",B11/D11)</x:f>
        <x:v>0.45000023283371793</x:v>
      </x:c>
      <x:c r="F11" s="90" t="n">
        <x:f>IF(D11=0,"",C11/D11)</x:f>
        <x:v>0.549999767166282</x:v>
      </x:c>
      <x:c r="G11" s="60" t="str">
        <x:v>Součet z položek</x:v>
      </x:c>
    </x:row>
    <x:row r="12">
      <x:c r="A12" s="58" t="str">
        <x:v>10 Balkony, markýzy a venkovní prvky objektu</x:v>
      </x:c>
      <x:c r="B12" s="101" t="n">
        <x:f>SUMIF(Rozpocet_celkem!B:B,A12,Rozpocet_celkem!J:J)</x:f>
        <x:v>80500</x:v>
      </x:c>
      <x:c r="C12" s="101" t="n">
        <x:f>SUMIF(Rozpocet_celkem!B:B,A12,Rozpocet_celkem!K:K)</x:f>
        <x:v>149500</x:v>
      </x:c>
      <x:c r="D12" s="101" t="n">
        <x:f>SUMIF(Rozpocet_celkem!B:B,A12,Rozpocet_celkem!L:L)</x:f>
        <x:v>230000</x:v>
      </x:c>
      <x:c r="E12" s="90" t="n">
        <x:f>IF(D12=0,"",B12/D12)</x:f>
        <x:v>0.35</x:v>
      </x:c>
      <x:c r="F12" s="90" t="n">
        <x:f>IF(D12=0,"",C12/D12)</x:f>
        <x:v>0.65</x:v>
      </x:c>
      <x:c r="G12" s="60" t="str">
        <x:v>Součet z položek</x:v>
      </x:c>
    </x:row>
    <x:row r="13">
      <x:c r="A13" s="58" t="str">
        <x:v>11 Vnitřní konstrukce, omítky, SDK a podhledy</x:v>
      </x:c>
      <x:c r="B13" s="101" t="n">
        <x:f>SUMIF(Rozpocet_celkem!B:B,A13,Rozpocet_celkem!J:J)</x:f>
        <x:v>159200</x:v>
      </x:c>
      <x:c r="C13" s="101" t="n">
        <x:f>SUMIF(Rozpocet_celkem!B:B,A13,Rozpocet_celkem!K:K)</x:f>
        <x:v>284800</x:v>
      </x:c>
      <x:c r="D13" s="101" t="n">
        <x:f>SUMIF(Rozpocet_celkem!B:B,A13,Rozpocet_celkem!L:L)</x:f>
        <x:v>444000</x:v>
      </x:c>
      <x:c r="E13" s="90" t="n">
        <x:f>IF(D13=0,"",B13/D13)</x:f>
        <x:v>0.35855855855855856</x:v>
      </x:c>
      <x:c r="F13" s="90" t="n">
        <x:f>IF(D13=0,"",C13/D13)</x:f>
        <x:v>0.6414414414414414</x:v>
      </x:c>
      <x:c r="G13" s="60" t="str">
        <x:v>Součet z položek</x:v>
      </x:c>
    </x:row>
    <x:row r="14">
      <x:c r="A14" s="58" t="str">
        <x:v>12 Podlahy, izolace, dlažby, obklady a malby</x:v>
      </x:c>
      <x:c r="B14" s="101" t="n">
        <x:f>SUMIF(Rozpocet_celkem!B:B,A14,Rozpocet_celkem!J:J)</x:f>
        <x:v>463800</x:v>
      </x:c>
      <x:c r="C14" s="101" t="n">
        <x:f>SUMIF(Rozpocet_celkem!B:B,A14,Rozpocet_celkem!K:K)</x:f>
        <x:v>524200</x:v>
      </x:c>
      <x:c r="D14" s="101" t="n">
        <x:f>SUMIF(Rozpocet_celkem!B:B,A14,Rozpocet_celkem!L:L)</x:f>
        <x:v>988000</x:v>
      </x:c>
      <x:c r="E14" s="90" t="n">
        <x:f>IF(D14=0,"",B14/D14)</x:f>
        <x:v>0.4694331983805668</x:v>
      </x:c>
      <x:c r="F14" s="90" t="n">
        <x:f>IF(D14=0,"",C14/D14)</x:f>
        <x:v>0.5305668016194331</x:v>
      </x:c>
      <x:c r="G14" s="60" t="str">
        <x:v>Součet z položek</x:v>
      </x:c>
    </x:row>
    <x:row r="15">
      <x:c r="A15" s="58" t="str">
        <x:v>13 ZTI a sanita</x:v>
      </x:c>
      <x:c r="B15" s="101" t="n">
        <x:f>SUMIF(Rozpocet_celkem!B:B,A15,Rozpocet_celkem!J:J)</x:f>
        <x:v>303600</x:v>
      </x:c>
      <x:c r="C15" s="101" t="n">
        <x:f>SUMIF(Rozpocet_celkem!B:B,A15,Rozpocet_celkem!K:K)</x:f>
        <x:v>425400</x:v>
      </x:c>
      <x:c r="D15" s="101" t="n">
        <x:f>SUMIF(Rozpocet_celkem!B:B,A15,Rozpocet_celkem!L:L)</x:f>
        <x:v>729000</x:v>
      </x:c>
      <x:c r="E15" s="90" t="n">
        <x:f>IF(D15=0,"",B15/D15)</x:f>
        <x:v>0.41646090534979424</x:v>
      </x:c>
      <x:c r="F15" s="90" t="n">
        <x:f>IF(D15=0,"",C15/D15)</x:f>
        <x:v>0.5835390946502058</x:v>
      </x:c>
      <x:c r="G15" s="60" t="str">
        <x:v>Součet z položek</x:v>
      </x:c>
    </x:row>
    <x:row r="16">
      <x:c r="A16" s="58" t="str">
        <x:v>14 Vytápění, zdroj tepla a podlahové topení</x:v>
      </x:c>
      <x:c r="B16" s="101" t="n">
        <x:f>SUMIF(Rozpocet_celkem!B:B,A16,Rozpocet_celkem!J:J)</x:f>
        <x:v>447650</x:v>
      </x:c>
      <x:c r="C16" s="101" t="n">
        <x:f>SUMIF(Rozpocet_celkem!B:B,A16,Rozpocet_celkem!K:K)</x:f>
        <x:v>1342950</x:v>
      </x:c>
      <x:c r="D16" s="101" t="n">
        <x:f>SUMIF(Rozpocet_celkem!B:B,A16,Rozpocet_celkem!L:L)</x:f>
        <x:v>1790600</x:v>
      </x:c>
      <x:c r="E16" s="90" t="n">
        <x:f>IF(D16=0,"",B16/D16)</x:f>
        <x:v>0.25</x:v>
      </x:c>
      <x:c r="F16" s="90" t="n">
        <x:f>IF(D16=0,"",C16/D16)</x:f>
        <x:v>0.75</x:v>
      </x:c>
      <x:c r="G16" s="60" t="str">
        <x:v>Součet z položek</x:v>
      </x:c>
    </x:row>
    <x:row r="17">
      <x:c r="A17" s="58" t="str">
        <x:v>15 VZT a chlazení</x:v>
      </x:c>
      <x:c r="B17" s="101" t="n">
        <x:f>SUMIF(Rozpocet_celkem!B:B,A17,Rozpocet_celkem!J:J)</x:f>
        <x:v>211750</x:v>
      </x:c>
      <x:c r="C17" s="101" t="n">
        <x:f>SUMIF(Rozpocet_celkem!B:B,A17,Rozpocet_celkem!K:K)</x:f>
        <x:v>536250</x:v>
      </x:c>
      <x:c r="D17" s="101" t="n">
        <x:f>SUMIF(Rozpocet_celkem!B:B,A17,Rozpocet_celkem!L:L)</x:f>
        <x:v>748000</x:v>
      </x:c>
      <x:c r="E17" s="90" t="n">
        <x:f>IF(D17=0,"",B17/D17)</x:f>
        <x:v>0.28308823529411764</x:v>
      </x:c>
      <x:c r="F17" s="90" t="n">
        <x:f>IF(D17=0,"",C17/D17)</x:f>
        <x:v>0.7169117647058824</x:v>
      </x:c>
      <x:c r="G17" s="60" t="str">
        <x:v>Součet z položek</x:v>
      </x:c>
    </x:row>
    <x:row r="18">
      <x:c r="A18" s="58" t="str">
        <x:v>16 Elektroinstalace a slaboproud</x:v>
      </x:c>
      <x:c r="B18" s="101" t="n">
        <x:f>SUMIF(Rozpocet_celkem!B:B,A18,Rozpocet_celkem!J:J)</x:f>
        <x:v>438513</x:v>
      </x:c>
      <x:c r="C18" s="101" t="n">
        <x:f>SUMIF(Rozpocet_celkem!B:B,A18,Rozpocet_celkem!K:K)</x:f>
        <x:v>752238</x:v>
      </x:c>
      <x:c r="D18" s="101" t="n">
        <x:f>SUMIF(Rozpocet_celkem!B:B,A18,Rozpocet_celkem!L:L)</x:f>
        <x:v>1190751</x:v>
      </x:c>
      <x:c r="E18" s="90" t="n">
        <x:f>IF(D18=0,"",B18/D18)</x:f>
        <x:v>0.3682659094974516</x:v>
      </x:c>
      <x:c r="F18" s="90" t="n">
        <x:f>IF(D18=0,"",C18/D18)</x:f>
        <x:v>0.6317340905025484</x:v>
      </x:c>
      <x:c r="G18" s="60" t="str">
        <x:v>Součet z položek</x:v>
      </x:c>
    </x:row>
    <x:row r="19">
      <x:c r="A19" s="58" t="str">
        <x:v>17 FVE, hromosvod a uzemnění</x:v>
      </x:c>
      <x:c r="B19" s="101" t="n">
        <x:f>SUMIF(Rozpocet_celkem!B:B,A19,Rozpocet_celkem!J:J)</x:f>
        <x:v>230650</x:v>
      </x:c>
      <x:c r="C19" s="101" t="n">
        <x:f>SUMIF(Rozpocet_celkem!B:B,A19,Rozpocet_celkem!K:K)</x:f>
        <x:v>428350</x:v>
      </x:c>
      <x:c r="D19" s="101" t="n">
        <x:f>SUMIF(Rozpocet_celkem!B:B,A19,Rozpocet_celkem!L:L)</x:f>
        <x:v>659000</x:v>
      </x:c>
      <x:c r="E19" s="90" t="n">
        <x:f>IF(D19=0,"",B19/D19)</x:f>
        <x:v>0.35</x:v>
      </x:c>
      <x:c r="F19" s="90" t="n">
        <x:f>IF(D19=0,"",C19/D19)</x:f>
        <x:v>0.65</x:v>
      </x:c>
      <x:c r="G19" s="60" t="str">
        <x:v>Součet z položek</x:v>
      </x:c>
    </x:row>
    <x:row r="20">
      <x:c r="A20" s="58" t="str">
        <x:v>18 PBŘ, bezpečnostní prvky a revize</x:v>
      </x:c>
      <x:c r="B20" s="101" t="n">
        <x:f>SUMIF(Rozpocet_celkem!B:B,A20,Rozpocet_celkem!J:J)</x:f>
        <x:v>55000</x:v>
      </x:c>
      <x:c r="C20" s="101" t="n">
        <x:f>SUMIF(Rozpocet_celkem!B:B,A20,Rozpocet_celkem!K:K)</x:f>
        <x:v>27000</x:v>
      </x:c>
      <x:c r="D20" s="101" t="n">
        <x:f>SUMIF(Rozpocet_celkem!B:B,A20,Rozpocet_celkem!L:L)</x:f>
        <x:v>82000</x:v>
      </x:c>
      <x:c r="E20" s="90" t="n">
        <x:f>IF(D20=0,"",B20/D20)</x:f>
        <x:v>0.6707317073170732</x:v>
      </x:c>
      <x:c r="F20" s="90" t="n">
        <x:f>IF(D20=0,"",C20/D20)</x:f>
        <x:v>0.32926829268292684</x:v>
      </x:c>
      <x:c r="G20" s="60" t="str">
        <x:v>Součet z položek</x:v>
      </x:c>
    </x:row>
    <x:row r="21">
      <x:c r="A21" s="61" t="str">
        <x:v>19 Dokončení, úklid, doklady a předání</x:v>
      </x:c>
      <x:c r="B21" s="102" t="n">
        <x:f>SUMIF(Rozpocet_celkem!B:B,A21,Rozpocet_celkem!J:J)</x:f>
        <x:v>155012</x:v>
      </x:c>
      <x:c r="C21" s="102" t="n">
        <x:f>SUMIF(Rozpocet_celkem!B:B,A21,Rozpocet_celkem!K:K)</x:f>
        <x:v>39708</x:v>
      </x:c>
      <x:c r="D21" s="102" t="n">
        <x:f>SUMIF(Rozpocet_celkem!B:B,A21,Rozpocet_celkem!L:L)</x:f>
        <x:v>194720</x:v>
      </x:c>
      <x:c r="E21" s="98" t="n">
        <x:f>IF(D21=0,"",B21/D21)</x:f>
        <x:v>0.796076417419885</x:v>
      </x:c>
      <x:c r="F21" s="98" t="n">
        <x:f>IF(D21=0,"",C21/D21)</x:f>
        <x:v>0.20392358258011503</x:v>
      </x:c>
      <x:c r="G21" s="63" t="str">
        <x:v>Součet z položek</x:v>
      </x:c>
    </x:row>
  </x:sheetData>
  <x:mergeCells>
    <x:mergeCell ref="B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4" hidden="0" customWidth="1"/>
    <x:col min="5" max="5" width="16" hidden="0" customWidth="1"/>
    <x:col min="6" max="6" width="42" hidden="0" customWidth="1"/>
  </x:cols>
  <x:sheetData>
    <x:row r="1" ht="32" customHeight="1">
      <x:c r="A1" s="6" t="str">
        <x:v>Vzor</x:v>
      </x:c>
      <x:c r="B1" s="6" t="str">
        <x:v>apartmánový dům - Profesní členění</x:v>
      </x:c>
      <x:c r="C1" s="6" t="str"/>
      <x:c r="D1" s="6" t="str"/>
      <x:c r="E1" s="6" t="str"/>
      <x:c r="F1" s="6" t="str"/>
    </x:row>
    <x:row r="2">
      <x:c r="A2" s="55" t="str">
        <x:v>Profese</x:v>
      </x:c>
      <x:c r="B2" s="56" t="str">
        <x:v>Cena práce</x:v>
      </x:c>
      <x:c r="C2" s="56" t="str">
        <x:v>Cena materiál</x:v>
      </x:c>
      <x:c r="D2" s="56" t="str">
        <x:v>Cena celkem</x:v>
      </x:c>
      <x:c r="E2" s="56" t="str">
        <x:v>Podíl na rozpočtu</x:v>
      </x:c>
      <x:c r="F2" s="57" t="str">
        <x:v>Poznámka</x:v>
      </x:c>
    </x:row>
    <x:row r="3">
      <x:c r="A3" s="58" t="str">
        <x:v>stavební</x:v>
      </x:c>
      <x:c r="B3" s="101" t="n">
        <x:f>SUMIF(Rozpocet_celkem!C:C,A3,Rozpocet_celkem!J:J)</x:f>
        <x:v>194000</x:v>
      </x:c>
      <x:c r="C3" s="101" t="n">
        <x:f>SUMIF(Rozpocet_celkem!C:C,A3,Rozpocet_celkem!K:K)</x:f>
        <x:v>94000</x:v>
      </x:c>
      <x:c r="D3" s="101" t="n">
        <x:f>SUMIF(Rozpocet_celkem!C:C,A3,Rozpocet_celkem!L:L)</x:f>
        <x:v>288000</x:v>
      </x:c>
      <x:c r="E3" s="90" t="n">
        <x:f>IF(SUM(Rozpocet_celkem!L:L)=0,"",D3/SUM(Rozpocet_celkem!L:L))</x:f>
        <x:v>0.02266336685443176</x:v>
      </x:c>
      <x:c r="F3" s="60" t="str">
        <x:v>Sjednocené podle kanonického modelu</x:v>
      </x:c>
    </x:row>
    <x:row r="4">
      <x:c r="A4" s="58" t="str">
        <x:v>HSV</x:v>
      </x:c>
      <x:c r="B4" s="101" t="n">
        <x:f>SUMIF(Rozpocet_celkem!C:C,A4,Rozpocet_celkem!J:J)</x:f>
        <x:v>969100</x:v>
      </x:c>
      <x:c r="C4" s="101" t="n">
        <x:f>SUMIF(Rozpocet_celkem!C:C,A4,Rozpocet_celkem!K:K)</x:f>
        <x:v>1033550</x:v>
      </x:c>
      <x:c r="D4" s="101" t="n">
        <x:f>SUMIF(Rozpocet_celkem!C:C,A4,Rozpocet_celkem!L:L)</x:f>
        <x:v>2002650</x:v>
      </x:c>
      <x:c r="E4" s="90" t="n">
        <x:f>IF(SUM(Rozpocet_celkem!L:L)=0,"",D4/SUM(Rozpocet_celkem!L:L))</x:f>
        <x:v>0.15759302649662416</x:v>
      </x:c>
      <x:c r="F4" s="60" t="str">
        <x:v>Sjednocené podle kanonického modelu</x:v>
      </x:c>
    </x:row>
    <x:row r="5">
      <x:c r="A5" s="58" t="str">
        <x:v>profese</x:v>
      </x:c>
      <x:c r="B5" s="101" t="n">
        <x:f>SUMIF(Rozpocet_celkem!C:C,A5,Rozpocet_celkem!J:J)</x:f>
        <x:v>14400</x:v>
      </x:c>
      <x:c r="C5" s="101" t="n">
        <x:f>SUMIF(Rozpocet_celkem!C:C,A5,Rozpocet_celkem!K:K)</x:f>
        <x:v>21600</x:v>
      </x:c>
      <x:c r="D5" s="101" t="n">
        <x:f>SUMIF(Rozpocet_celkem!C:C,A5,Rozpocet_celkem!L:L)</x:f>
        <x:v>36000</x:v>
      </x:c>
      <x:c r="E5" s="90" t="n">
        <x:f>IF(SUM(Rozpocet_celkem!L:L)=0,"",D5/SUM(Rozpocet_celkem!L:L))</x:f>
        <x:v>0.00283292085680397</x:v>
      </x:c>
      <x:c r="F5" s="60" t="str">
        <x:v>Sjednocené podle kanonického modelu</x:v>
      </x:c>
    </x:row>
    <x:row r="6">
      <x:c r="A6" s="58" t="str">
        <x:v>SKŘ</x:v>
      </x:c>
      <x:c r="B6" s="101" t="n">
        <x:f>SUMIF(Rozpocet_celkem!C:C,A6,Rozpocet_celkem!J:J)</x:f>
        <x:v>237738</x:v>
      </x:c>
      <x:c r="C6" s="101" t="n">
        <x:f>SUMIF(Rozpocet_celkem!C:C,A6,Rozpocet_celkem!K:K)</x:f>
        <x:v>416512</x:v>
      </x:c>
      <x:c r="D6" s="101" t="n">
        <x:f>SUMIF(Rozpocet_celkem!C:C,A6,Rozpocet_celkem!L:L)</x:f>
        <x:v>654250</x:v>
      </x:c>
      <x:c r="E6" s="90" t="n">
        <x:f>IF(SUM(Rozpocet_celkem!L:L)=0,"",D6/SUM(Rozpocet_celkem!L:L))</x:f>
        <x:v>0.05148440196011103</x:v>
      </x:c>
      <x:c r="F6" s="60" t="str">
        <x:v>Sjednocené podle kanonického modelu</x:v>
      </x:c>
    </x:row>
    <x:row r="7">
      <x:c r="A7" s="58" t="str">
        <x:v>ocel</x:v>
      </x:c>
      <x:c r="B7" s="101" t="n">
        <x:f>SUMIF(Rozpocet_celkem!C:C,A7,Rozpocet_celkem!J:J)</x:f>
        <x:v>33705</x:v>
      </x:c>
      <x:c r="C7" s="101" t="n">
        <x:f>SUMIF(Rozpocet_celkem!C:C,A7,Rozpocet_celkem!K:K)</x:f>
        <x:v>62595</x:v>
      </x:c>
      <x:c r="D7" s="101" t="n">
        <x:f>SUMIF(Rozpocet_celkem!C:C,A7,Rozpocet_celkem!L:L)</x:f>
        <x:v>96300</x:v>
      </x:c>
      <x:c r="E7" s="90" t="n">
        <x:f>IF(SUM(Rozpocet_celkem!L:L)=0,"",D7/SUM(Rozpocet_celkem!L:L))</x:f>
        <x:v>0.007578063291950619</x:v>
      </x:c>
      <x:c r="F7" s="60" t="str">
        <x:v>Sjednocené podle kanonického modelu</x:v>
      </x:c>
    </x:row>
    <x:row r="8">
      <x:c r="A8" s="58" t="str">
        <x:v>ASŘ</x:v>
      </x:c>
      <x:c r="B8" s="101" t="n">
        <x:f>SUMIF(Rozpocet_celkem!C:C,A8,Rozpocet_celkem!J:J)</x:f>
        <x:v>14400</x:v>
      </x:c>
      <x:c r="C8" s="101" t="n">
        <x:f>SUMIF(Rozpocet_celkem!C:C,A8,Rozpocet_celkem!K:K)</x:f>
        <x:v>9600</x:v>
      </x:c>
      <x:c r="D8" s="101" t="n">
        <x:f>SUMIF(Rozpocet_celkem!C:C,A8,Rozpocet_celkem!L:L)</x:f>
        <x:v>24000</x:v>
      </x:c>
      <x:c r="E8" s="90" t="n">
        <x:f>IF(SUM(Rozpocet_celkem!L:L)=0,"",D8/SUM(Rozpocet_celkem!L:L))</x:f>
        <x:v>0.00188861390453598</x:v>
      </x:c>
      <x:c r="F8" s="60" t="str">
        <x:v>Sjednocené podle kanonického modelu</x:v>
      </x:c>
    </x:row>
    <x:row r="9">
      <x:c r="A9" s="58" t="str">
        <x:v>tesař</x:v>
      </x:c>
      <x:c r="B9" s="101" t="n">
        <x:f>SUMIF(Rozpocet_celkem!C:C,A9,Rozpocet_celkem!J:J)</x:f>
        <x:v>84000</x:v>
      </x:c>
      <x:c r="C9" s="101" t="n">
        <x:f>SUMIF(Rozpocet_celkem!C:C,A9,Rozpocet_celkem!K:K)</x:f>
        <x:v>156000</x:v>
      </x:c>
      <x:c r="D9" s="101" t="n">
        <x:f>SUMIF(Rozpocet_celkem!C:C,A9,Rozpocet_celkem!L:L)</x:f>
        <x:v>240000</x:v>
      </x:c>
      <x:c r="E9" s="90" t="n">
        <x:f>IF(SUM(Rozpocet_celkem!L:L)=0,"",D9/SUM(Rozpocet_celkem!L:L))</x:f>
        <x:v>0.0188861390453598</x:v>
      </x:c>
      <x:c r="F9" s="60" t="str">
        <x:v>Sjednocené podle kanonického modelu</x:v>
      </x:c>
    </x:row>
    <x:row r="10">
      <x:c r="A10" s="58" t="str">
        <x:v>střecha</x:v>
      </x:c>
      <x:c r="B10" s="101" t="n">
        <x:f>SUMIF(Rozpocet_celkem!C:C,A10,Rozpocet_celkem!J:J)</x:f>
        <x:v>65450</x:v>
      </x:c>
      <x:c r="C10" s="101" t="n">
        <x:f>SUMIF(Rozpocet_celkem!C:C,A10,Rozpocet_celkem!K:K)</x:f>
        <x:v>121550</x:v>
      </x:c>
      <x:c r="D10" s="101" t="n">
        <x:f>SUMIF(Rozpocet_celkem!C:C,A10,Rozpocet_celkem!L:L)</x:f>
        <x:v>187000</x:v>
      </x:c>
      <x:c r="E10" s="90" t="n">
        <x:f>IF(SUM(Rozpocet_celkem!L:L)=0,"",D10/SUM(Rozpocet_celkem!L:L))</x:f>
        <x:v>0.014715450006176176</x:v>
      </x:c>
      <x:c r="F10" s="60" t="str">
        <x:v>Sjednocené podle kanonického modelu</x:v>
      </x:c>
    </x:row>
    <x:row r="11">
      <x:c r="A11" s="58" t="str">
        <x:v>izolace</x:v>
      </x:c>
      <x:c r="B11" s="101" t="n">
        <x:f>SUMIF(Rozpocet_celkem!C:C,A11,Rozpocet_celkem!J:J)</x:f>
        <x:v>107800</x:v>
      </x:c>
      <x:c r="C11" s="101" t="n">
        <x:f>SUMIF(Rozpocet_celkem!C:C,A11,Rozpocet_celkem!K:K)</x:f>
        <x:v>200200</x:v>
      </x:c>
      <x:c r="D11" s="101" t="n">
        <x:f>SUMIF(Rozpocet_celkem!C:C,A11,Rozpocet_celkem!L:L)</x:f>
        <x:v>308000</x:v>
      </x:c>
      <x:c r="E11" s="90" t="n">
        <x:f>IF(SUM(Rozpocet_celkem!L:L)=0,"",D11/SUM(Rozpocet_celkem!L:L))</x:f>
        <x:v>0.024237211774878406</x:v>
      </x:c>
      <x:c r="F11" s="60" t="str">
        <x:v>Sjednocené podle kanonického modelu</x:v>
      </x:c>
    </x:row>
    <x:row r="12">
      <x:c r="A12" s="58" t="str">
        <x:v>klempíř</x:v>
      </x:c>
      <x:c r="B12" s="101" t="n">
        <x:f>SUMIF(Rozpocet_celkem!C:C,A12,Rozpocet_celkem!J:J)</x:f>
        <x:v>164255.4</x:v>
      </x:c>
      <x:c r="C12" s="101" t="n">
        <x:f>SUMIF(Rozpocet_celkem!C:C,A12,Rozpocet_celkem!K:K)</x:f>
        <x:v>305046</x:v>
      </x:c>
      <x:c r="D12" s="101" t="n">
        <x:f>SUMIF(Rozpocet_celkem!C:C,A12,Rozpocet_celkem!L:L)</x:f>
        <x:v>469301.4</x:v>
      </x:c>
      <x:c r="E12" s="90" t="n">
        <x:f>IF(SUM(Rozpocet_celkem!L:L)=0,"",D12/SUM(Rozpocet_celkem!L:L))</x:f>
        <x:v>0.03693038122742507</x:v>
      </x:c>
      <x:c r="F12" s="60" t="str">
        <x:v>Sjednocené podle kanonického modelu</x:v>
      </x:c>
    </x:row>
    <x:row r="13">
      <x:c r="A13" s="58" t="str">
        <x:v>ZTI/ASŘ</x:v>
      </x:c>
      <x:c r="B13" s="101" t="n">
        <x:f>SUMIF(Rozpocet_celkem!C:C,A13,Rozpocet_celkem!J:J)</x:f>
        <x:v>8400</x:v>
      </x:c>
      <x:c r="C13" s="101" t="n">
        <x:f>SUMIF(Rozpocet_celkem!C:C,A13,Rozpocet_celkem!K:K)</x:f>
        <x:v>15600</x:v>
      </x:c>
      <x:c r="D13" s="101" t="n">
        <x:f>SUMIF(Rozpocet_celkem!C:C,A13,Rozpocet_celkem!L:L)</x:f>
        <x:v>24000</x:v>
      </x:c>
      <x:c r="E13" s="90" t="n">
        <x:f>IF(SUM(Rozpocet_celkem!L:L)=0,"",D13/SUM(Rozpocet_celkem!L:L))</x:f>
        <x:v>0.00188861390453598</x:v>
      </x:c>
      <x:c r="F13" s="60" t="str">
        <x:v>Sjednocené podle kanonického modelu</x:v>
      </x:c>
    </x:row>
    <x:row r="14">
      <x:c r="A14" s="58" t="str">
        <x:v>výplně</x:v>
      </x:c>
      <x:c r="B14" s="101" t="n">
        <x:f>SUMIF(Rozpocet_celkem!C:C,A14,Rozpocet_celkem!J:J)</x:f>
        <x:v>161750</x:v>
      </x:c>
      <x:c r="C14" s="101" t="n">
        <x:f>SUMIF(Rozpocet_celkem!C:C,A14,Rozpocet_celkem!K:K)</x:f>
        <x:v>485250</x:v>
      </x:c>
      <x:c r="D14" s="101" t="n">
        <x:f>SUMIF(Rozpocet_celkem!C:C,A14,Rozpocet_celkem!L:L)</x:f>
        <x:v>647000</x:v>
      </x:c>
      <x:c r="E14" s="90" t="n">
        <x:f>IF(SUM(Rozpocet_celkem!L:L)=0,"",D14/SUM(Rozpocet_celkem!L:L))</x:f>
        <x:v>0.05091388317644912</x:v>
      </x:c>
      <x:c r="F14" s="60" t="str">
        <x:v>Sjednocené podle kanonického modelu</x:v>
      </x:c>
    </x:row>
    <x:row r="15">
      <x:c r="A15" s="58" t="str">
        <x:v>fasáda</x:v>
      </x:c>
      <x:c r="B15" s="101" t="n">
        <x:f>SUMIF(Rozpocet_celkem!C:C,A15,Rozpocet_celkem!J:J)</x:f>
        <x:v>303822.132</x:v>
      </x:c>
      <x:c r="C15" s="101" t="n">
        <x:f>SUMIF(Rozpocet_celkem!C:C,A15,Rozpocet_celkem!K:K)</x:f>
        <x:v>371337.812</x:v>
      </x:c>
      <x:c r="D15" s="101" t="n">
        <x:f>SUMIF(Rozpocet_celkem!C:C,A15,Rozpocet_celkem!L:L)</x:f>
        <x:v>675159.944</x:v>
      </x:c>
      <x:c r="E15" s="90" t="n">
        <x:f>IF(SUM(Rozpocet_celkem!L:L)=0,"",D15/SUM(Rozpocet_celkem!L:L))</x:f>
        <x:v>0.05312985241767223</x:v>
      </x:c>
      <x:c r="F15" s="60" t="str">
        <x:v>Sjednocené podle kanonického modelu</x:v>
      </x:c>
    </x:row>
    <x:row r="16">
      <x:c r="A16" s="58" t="str">
        <x:v>tesař/SKŘ</x:v>
      </x:c>
      <x:c r="B16" s="101" t="n">
        <x:f>SUMIF(Rozpocet_celkem!C:C,A16,Rozpocet_celkem!J:J)</x:f>
        <x:v>52500</x:v>
      </x:c>
      <x:c r="C16" s="101" t="n">
        <x:f>SUMIF(Rozpocet_celkem!C:C,A16,Rozpocet_celkem!K:K)</x:f>
        <x:v>97500</x:v>
      </x:c>
      <x:c r="D16" s="101" t="n">
        <x:f>SUMIF(Rozpocet_celkem!C:C,A16,Rozpocet_celkem!L:L)</x:f>
        <x:v>150000</x:v>
      </x:c>
      <x:c r="E16" s="90" t="n">
        <x:f>IF(SUM(Rozpocet_celkem!L:L)=0,"",D16/SUM(Rozpocet_celkem!L:L))</x:f>
        <x:v>0.011803836903349874</x:v>
      </x:c>
      <x:c r="F16" s="60" t="str">
        <x:v>Sjednocené podle kanonického modelu</x:v>
      </x:c>
    </x:row>
    <x:row r="17">
      <x:c r="A17" s="58" t="str">
        <x:v>ocel/tesař</x:v>
      </x:c>
      <x:c r="B17" s="101" t="n">
        <x:f>SUMIF(Rozpocet_celkem!C:C,A17,Rozpocet_celkem!J:J)</x:f>
        <x:v>28000</x:v>
      </x:c>
      <x:c r="C17" s="101" t="n">
        <x:f>SUMIF(Rozpocet_celkem!C:C,A17,Rozpocet_celkem!K:K)</x:f>
        <x:v>52000</x:v>
      </x:c>
      <x:c r="D17" s="101" t="n">
        <x:f>SUMIF(Rozpocet_celkem!C:C,A17,Rozpocet_celkem!L:L)</x:f>
        <x:v>80000</x:v>
      </x:c>
      <x:c r="E17" s="90" t="n">
        <x:f>IF(SUM(Rozpocet_celkem!L:L)=0,"",D17/SUM(Rozpocet_celkem!L:L))</x:f>
        <x:v>0.0062953796817866</x:v>
      </x:c>
      <x:c r="F17" s="60" t="str">
        <x:v>Sjednocené podle kanonického modelu</x:v>
      </x:c>
    </x:row>
    <x:row r="18">
      <x:c r="A18" s="58" t="str">
        <x:v>SDK</x:v>
      </x:c>
      <x:c r="B18" s="101" t="n">
        <x:f>SUMIF(Rozpocet_celkem!C:C,A18,Rozpocet_celkem!J:J)</x:f>
        <x:v>75600</x:v>
      </x:c>
      <x:c r="C18" s="101" t="n">
        <x:f>SUMIF(Rozpocet_celkem!C:C,A18,Rozpocet_celkem!K:K)</x:f>
        <x:v>140400</x:v>
      </x:c>
      <x:c r="D18" s="101" t="n">
        <x:f>SUMIF(Rozpocet_celkem!C:C,A18,Rozpocet_celkem!L:L)</x:f>
        <x:v>216000</x:v>
      </x:c>
      <x:c r="E18" s="90" t="n">
        <x:f>IF(SUM(Rozpocet_celkem!L:L)=0,"",D18/SUM(Rozpocet_celkem!L:L))</x:f>
        <x:v>0.016997525140823817</x:v>
      </x:c>
      <x:c r="F18" s="60" t="str">
        <x:v>Sjednocené podle kanonického modelu</x:v>
      </x:c>
    </x:row>
    <x:row r="19">
      <x:c r="A19" s="58" t="str">
        <x:v>interiéry</x:v>
      </x:c>
      <x:c r="B19" s="101" t="n">
        <x:f>SUMIF(Rozpocet_celkem!C:C,A19,Rozpocet_celkem!J:J)</x:f>
        <x:v>83600</x:v>
      </x:c>
      <x:c r="C19" s="101" t="n">
        <x:f>SUMIF(Rozpocet_celkem!C:C,A19,Rozpocet_celkem!K:K)</x:f>
        <x:v>144400</x:v>
      </x:c>
      <x:c r="D19" s="101" t="n">
        <x:f>SUMIF(Rozpocet_celkem!C:C,A19,Rozpocet_celkem!L:L)</x:f>
        <x:v>228000</x:v>
      </x:c>
      <x:c r="E19" s="90" t="n">
        <x:f>IF(SUM(Rozpocet_celkem!L:L)=0,"",D19/SUM(Rozpocet_celkem!L:L))</x:f>
        <x:v>0.01794183209309181</x:v>
      </x:c>
      <x:c r="F19" s="60" t="str">
        <x:v>Sjednocené podle kanonického modelu</x:v>
      </x:c>
    </x:row>
    <x:row r="20">
      <x:c r="A20" s="58" t="str">
        <x:v>podlahy</x:v>
      </x:c>
      <x:c r="B20" s="101" t="n">
        <x:f>SUMIF(Rozpocet_celkem!C:C,A20,Rozpocet_celkem!J:J)</x:f>
        <x:v>243000</x:v>
      </x:c>
      <x:c r="C20" s="101" t="n">
        <x:f>SUMIF(Rozpocet_celkem!C:C,A20,Rozpocet_celkem!K:K)</x:f>
        <x:v>397800</x:v>
      </x:c>
      <x:c r="D20" s="101" t="n">
        <x:f>SUMIF(Rozpocet_celkem!C:C,A20,Rozpocet_celkem!L:L)</x:f>
        <x:v>640800</x:v>
      </x:c>
      <x:c r="E20" s="90" t="n">
        <x:f>IF(SUM(Rozpocet_celkem!L:L)=0,"",D20/SUM(Rozpocet_celkem!L:L))</x:f>
        <x:v>0.05042599125111066</x:v>
      </x:c>
      <x:c r="F20" s="60" t="str">
        <x:v>Sjednocené podle kanonického modelu</x:v>
      </x:c>
    </x:row>
    <x:row r="21">
      <x:c r="A21" s="58" t="str">
        <x:v>obklady</x:v>
      </x:c>
      <x:c r="B21" s="101" t="n">
        <x:f>SUMIF(Rozpocet_celkem!C:C,A21,Rozpocet_celkem!J:J)</x:f>
        <x:v>59400</x:v>
      </x:c>
      <x:c r="C21" s="101" t="n">
        <x:f>SUMIF(Rozpocet_celkem!C:C,A21,Rozpocet_celkem!K:K)</x:f>
        <x:v>72600</x:v>
      </x:c>
      <x:c r="D21" s="101" t="n">
        <x:f>SUMIF(Rozpocet_celkem!C:C,A21,Rozpocet_celkem!L:L)</x:f>
        <x:v>132000</x:v>
      </x:c>
      <x:c r="E21" s="90" t="n">
        <x:f>IF(SUM(Rozpocet_celkem!L:L)=0,"",D21/SUM(Rozpocet_celkem!L:L))</x:f>
        <x:v>0.010387376474947889</x:v>
      </x:c>
      <x:c r="F21" s="60" t="str">
        <x:v>Sjednocené podle kanonického modelu</x:v>
      </x:c>
    </x:row>
    <x:row r="22">
      <x:c r="A22" s="58" t="str">
        <x:v>malby</x:v>
      </x:c>
      <x:c r="B22" s="101" t="n">
        <x:f>SUMIF(Rozpocet_celkem!C:C,A22,Rozpocet_celkem!J:J)</x:f>
        <x:v>161400</x:v>
      </x:c>
      <x:c r="C22" s="101" t="n">
        <x:f>SUMIF(Rozpocet_celkem!C:C,A22,Rozpocet_celkem!K:K)</x:f>
        <x:v>53800</x:v>
      </x:c>
      <x:c r="D22" s="101" t="n">
        <x:f>SUMIF(Rozpocet_celkem!C:C,A22,Rozpocet_celkem!L:L)</x:f>
        <x:v>215200</x:v>
      </x:c>
      <x:c r="E22" s="90" t="n">
        <x:f>IF(SUM(Rozpocet_celkem!L:L)=0,"",D22/SUM(Rozpocet_celkem!L:L))</x:f>
        <x:v>0.01693457134400595</x:v>
      </x:c>
      <x:c r="F22" s="60" t="str">
        <x:v>Sjednocené podle kanonického modelu</x:v>
      </x:c>
    </x:row>
    <x:row r="23">
      <x:c r="A23" s="58" t="str">
        <x:v>ZTI</x:v>
      </x:c>
      <x:c r="B23" s="101" t="n">
        <x:f>SUMIF(Rozpocet_celkem!C:C,A23,Rozpocet_celkem!J:J)</x:f>
        <x:v>303600</x:v>
      </x:c>
      <x:c r="C23" s="101" t="n">
        <x:f>SUMIF(Rozpocet_celkem!C:C,A23,Rozpocet_celkem!K:K)</x:f>
        <x:v>425400</x:v>
      </x:c>
      <x:c r="D23" s="101" t="n">
        <x:f>SUMIF(Rozpocet_celkem!C:C,A23,Rozpocet_celkem!L:L)</x:f>
        <x:v>729000</x:v>
      </x:c>
      <x:c r="E23" s="90" t="n">
        <x:f>IF(SUM(Rozpocet_celkem!L:L)=0,"",D23/SUM(Rozpocet_celkem!L:L))</x:f>
        <x:v>0.05736664735028039</x:v>
      </x:c>
      <x:c r="F23" s="60" t="str">
        <x:v>Sjednocené podle kanonického modelu</x:v>
      </x:c>
    </x:row>
    <x:row r="24">
      <x:c r="A24" s="58" t="str">
        <x:v>ÚT</x:v>
      </x:c>
      <x:c r="B24" s="101" t="n">
        <x:f>SUMIF(Rozpocet_celkem!C:C,A24,Rozpocet_celkem!J:J)</x:f>
        <x:v>447650</x:v>
      </x:c>
      <x:c r="C24" s="101" t="n">
        <x:f>SUMIF(Rozpocet_celkem!C:C,A24,Rozpocet_celkem!K:K)</x:f>
        <x:v>1342950</x:v>
      </x:c>
      <x:c r="D24" s="101" t="n">
        <x:f>SUMIF(Rozpocet_celkem!C:C,A24,Rozpocet_celkem!L:L)</x:f>
        <x:v>1790600</x:v>
      </x:c>
      <x:c r="E24" s="90" t="n">
        <x:f>IF(SUM(Rozpocet_celkem!L:L)=0,"",D24/SUM(Rozpocet_celkem!L:L))</x:f>
        <x:v>0.14090633572758857</x:v>
      </x:c>
      <x:c r="F24" s="60" t="str">
        <x:v>Sjednocené podle kanonického modelu</x:v>
      </x:c>
    </x:row>
    <x:row r="25">
      <x:c r="A25" s="58" t="str">
        <x:v>VZT/CHL</x:v>
      </x:c>
      <x:c r="B25" s="101" t="n">
        <x:f>SUMIF(Rozpocet_celkem!C:C,A25,Rozpocet_celkem!J:J)</x:f>
        <x:v>177750</x:v>
      </x:c>
      <x:c r="C25" s="101" t="n">
        <x:f>SUMIF(Rozpocet_celkem!C:C,A25,Rozpocet_celkem!K:K)</x:f>
        <x:v>434250</x:v>
      </x:c>
      <x:c r="D25" s="101" t="n">
        <x:f>SUMIF(Rozpocet_celkem!C:C,A25,Rozpocet_celkem!L:L)</x:f>
        <x:v>612000</x:v>
      </x:c>
      <x:c r="E25" s="90" t="n">
        <x:f>IF(SUM(Rozpocet_celkem!L:L)=0,"",D25/SUM(Rozpocet_celkem!L:L))</x:f>
        <x:v>0.04815965456566749</x:v>
      </x:c>
      <x:c r="F25" s="60" t="str">
        <x:v>Sjednocené podle kanonického modelu</x:v>
      </x:c>
    </x:row>
    <x:row r="26">
      <x:c r="A26" s="58" t="str">
        <x:v>VZT/ZTI</x:v>
      </x:c>
      <x:c r="B26" s="101" t="n">
        <x:f>SUMIF(Rozpocet_celkem!C:C,A26,Rozpocet_celkem!J:J)</x:f>
        <x:v>6000</x:v>
      </x:c>
      <x:c r="C26" s="101" t="n">
        <x:f>SUMIF(Rozpocet_celkem!C:C,A26,Rozpocet_celkem!K:K)</x:f>
        <x:v>18000</x:v>
      </x:c>
      <x:c r="D26" s="101" t="n">
        <x:f>SUMIF(Rozpocet_celkem!C:C,A26,Rozpocet_celkem!L:L)</x:f>
        <x:v>24000</x:v>
      </x:c>
      <x:c r="E26" s="90" t="n">
        <x:f>IF(SUM(Rozpocet_celkem!L:L)=0,"",D26/SUM(Rozpocet_celkem!L:L))</x:f>
        <x:v>0.00188861390453598</x:v>
      </x:c>
      <x:c r="F26" s="60" t="str">
        <x:v>Sjednocené podle kanonického modelu</x:v>
      </x:c>
    </x:row>
    <x:row r="27">
      <x:c r="A27" s="58" t="str">
        <x:v>VZT</x:v>
      </x:c>
      <x:c r="B27" s="101" t="n">
        <x:f>SUMIF(Rozpocet_celkem!C:C,A27,Rozpocet_celkem!J:J)</x:f>
        <x:v>28000</x:v>
      </x:c>
      <x:c r="C27" s="101" t="n">
        <x:f>SUMIF(Rozpocet_celkem!C:C,A27,Rozpocet_celkem!K:K)</x:f>
        <x:v>84000</x:v>
      </x:c>
      <x:c r="D27" s="101" t="n">
        <x:f>SUMIF(Rozpocet_celkem!C:C,A27,Rozpocet_celkem!L:L)</x:f>
        <x:v>112000</x:v>
      </x:c>
      <x:c r="E27" s="90" t="n">
        <x:f>IF(SUM(Rozpocet_celkem!L:L)=0,"",D27/SUM(Rozpocet_celkem!L:L))</x:f>
        <x:v>0.00881353155450124</x:v>
      </x:c>
      <x:c r="F27" s="60" t="str">
        <x:v>Sjednocené podle kanonického modelu</x:v>
      </x:c>
    </x:row>
    <x:row r="28">
      <x:c r="A28" s="58" t="str">
        <x:v>EL</x:v>
      </x:c>
      <x:c r="B28" s="101" t="n">
        <x:f>SUMIF(Rozpocet_celkem!C:C,A28,Rozpocet_celkem!J:J)</x:f>
        <x:v>415763</x:v>
      </x:c>
      <x:c r="C28" s="101" t="n">
        <x:f>SUMIF(Rozpocet_celkem!C:C,A28,Rozpocet_celkem!K:K)</x:f>
        <x:v>729988</x:v>
      </x:c>
      <x:c r="D28" s="101" t="n">
        <x:f>SUMIF(Rozpocet_celkem!C:C,A28,Rozpocet_celkem!L:L)</x:f>
        <x:v>1145751</x:v>
      </x:c>
      <x:c r="E28" s="90" t="n">
        <x:f>IF(SUM(Rozpocet_celkem!L:L)=0,"",D28/SUM(Rozpocet_celkem!L:L))</x:f>
        <x:v>0.09016171957233347</x:v>
      </x:c>
      <x:c r="F28" s="60" t="str">
        <x:v>Sjednocené podle kanonického modelu</x:v>
      </x:c>
    </x:row>
    <x:row r="29">
      <x:c r="A29" s="58" t="str">
        <x:v>EL/PBŘ</x:v>
      </x:c>
      <x:c r="B29" s="101" t="n">
        <x:f>SUMIF(Rozpocet_celkem!C:C,A29,Rozpocet_celkem!J:J)</x:f>
        <x:v>35000</x:v>
      </x:c>
      <x:c r="C29" s="101" t="n">
        <x:f>SUMIF(Rozpocet_celkem!C:C,A29,Rozpocet_celkem!K:K)</x:f>
        <x:v>45000</x:v>
      </x:c>
      <x:c r="D29" s="101" t="n">
        <x:f>SUMIF(Rozpocet_celkem!C:C,A29,Rozpocet_celkem!L:L)</x:f>
        <x:v>80000</x:v>
      </x:c>
      <x:c r="E29" s="90" t="n">
        <x:f>IF(SUM(Rozpocet_celkem!L:L)=0,"",D29/SUM(Rozpocet_celkem!L:L))</x:f>
        <x:v>0.0062953796817866</x:v>
      </x:c>
      <x:c r="F29" s="60" t="str">
        <x:v>Sjednocené podle kanonického modelu</x:v>
      </x:c>
    </x:row>
    <x:row r="30">
      <x:c r="A30" s="58" t="str">
        <x:v>FVE</x:v>
      </x:c>
      <x:c r="B30" s="101" t="n">
        <x:f>SUMIF(Rozpocet_celkem!C:C,A30,Rozpocet_celkem!J:J)</x:f>
        <x:v>192150</x:v>
      </x:c>
      <x:c r="C30" s="101" t="n">
        <x:f>SUMIF(Rozpocet_celkem!C:C,A30,Rozpocet_celkem!K:K)</x:f>
        <x:v>356850</x:v>
      </x:c>
      <x:c r="D30" s="101" t="n">
        <x:f>SUMIF(Rozpocet_celkem!C:C,A30,Rozpocet_celkem!L:L)</x:f>
        <x:v>549000</x:v>
      </x:c>
      <x:c r="E30" s="90" t="n">
        <x:f>IF(SUM(Rozpocet_celkem!L:L)=0,"",D30/SUM(Rozpocet_celkem!L:L))</x:f>
        <x:v>0.04320204306626054</x:v>
      </x:c>
      <x:c r="F30" s="60" t="str">
        <x:v>Sjednocené podle kanonického modelu</x:v>
      </x:c>
    </x:row>
    <x:row r="31">
      <x:c r="A31" s="58" t="str">
        <x:v>EL/LPS</x:v>
      </x:c>
      <x:c r="B31" s="101" t="n">
        <x:f>SUMIF(Rozpocet_celkem!C:C,A31,Rozpocet_celkem!J:J)</x:f>
        <x:v>26250</x:v>
      </x:c>
      <x:c r="C31" s="101" t="n">
        <x:f>SUMIF(Rozpocet_celkem!C:C,A31,Rozpocet_celkem!K:K)</x:f>
        <x:v>48750</x:v>
      </x:c>
      <x:c r="D31" s="101" t="n">
        <x:f>SUMIF(Rozpocet_celkem!C:C,A31,Rozpocet_celkem!L:L)</x:f>
        <x:v>75000</x:v>
      </x:c>
      <x:c r="E31" s="90" t="n">
        <x:f>IF(SUM(Rozpocet_celkem!L:L)=0,"",D31/SUM(Rozpocet_celkem!L:L))</x:f>
        <x:v>0.005901918451674937</x:v>
      </x:c>
      <x:c r="F31" s="60" t="str">
        <x:v>Sjednocené podle kanonického modelu</x:v>
      </x:c>
    </x:row>
    <x:row r="32">
      <x:c r="A32" s="58" t="str">
        <x:v>PBŘ</x:v>
      </x:c>
      <x:c r="B32" s="101" t="n">
        <x:f>SUMIF(Rozpocet_celkem!C:C,A32,Rozpocet_celkem!J:J)</x:f>
        <x:v>25000</x:v>
      </x:c>
      <x:c r="C32" s="101" t="n">
        <x:f>SUMIF(Rozpocet_celkem!C:C,A32,Rozpocet_celkem!K:K)</x:f>
        <x:v>15000</x:v>
      </x:c>
      <x:c r="D32" s="101" t="n">
        <x:f>SUMIF(Rozpocet_celkem!C:C,A32,Rozpocet_celkem!L:L)</x:f>
        <x:v>40000</x:v>
      </x:c>
      <x:c r="E32" s="90" t="n">
        <x:f>IF(SUM(Rozpocet_celkem!L:L)=0,"",D32/SUM(Rozpocet_celkem!L:L))</x:f>
        <x:v>0.0031476898408933</x:v>
      </x:c>
      <x:c r="F32" s="60" t="str">
        <x:v>Sjednocené podle kanonického modelu</x:v>
      </x:c>
    </x:row>
    <x:row r="33">
      <x:c r="A33" s="58" t="str">
        <x:v>revize</x:v>
      </x:c>
      <x:c r="B33" s="101" t="n">
        <x:f>SUMIF(Rozpocet_celkem!C:C,A33,Rozpocet_celkem!J:J)</x:f>
        <x:v>30000</x:v>
      </x:c>
      <x:c r="C33" s="101" t="n">
        <x:f>SUMIF(Rozpocet_celkem!C:C,A33,Rozpocet_celkem!K:K)</x:f>
        <x:v>12000</x:v>
      </x:c>
      <x:c r="D33" s="101" t="n">
        <x:f>SUMIF(Rozpocet_celkem!C:C,A33,Rozpocet_celkem!L:L)</x:f>
        <x:v>42000</x:v>
      </x:c>
      <x:c r="E33" s="90" t="n">
        <x:f>IF(SUM(Rozpocet_celkem!L:L)=0,"",D33/SUM(Rozpocet_celkem!L:L))</x:f>
        <x:v>0.003305074332937965</x:v>
      </x:c>
      <x:c r="F33" s="60" t="str">
        <x:v>Sjednocené podle kanonického modelu</x:v>
      </x:c>
    </x:row>
    <x:row r="34">
      <x:c r="A34" s="58" t="str">
        <x:v>dokončení</x:v>
      </x:c>
      <x:c r="B34" s="101" t="n">
        <x:f>SUMIF(Rozpocet_celkem!C:C,A34,Rozpocet_celkem!J:J)</x:f>
        <x:v>108500</x:v>
      </x:c>
      <x:c r="C34" s="101" t="n">
        <x:f>SUMIF(Rozpocet_celkem!C:C,A34,Rozpocet_celkem!K:K)</x:f>
        <x:v>31500</x:v>
      </x:c>
      <x:c r="D34" s="101" t="n">
        <x:f>SUMIF(Rozpocet_celkem!C:C,A34,Rozpocet_celkem!L:L)</x:f>
        <x:v>140000</x:v>
      </x:c>
      <x:c r="E34" s="90" t="n">
        <x:f>IF(SUM(Rozpocet_celkem!L:L)=0,"",D34/SUM(Rozpocet_celkem!L:L))</x:f>
        <x:v>0.011016914443126549</x:v>
      </x:c>
      <x:c r="F34" s="60" t="str">
        <x:v>Sjednocené podle kanonického modelu</x:v>
      </x:c>
    </x:row>
    <x:row r="35">
      <x:c r="A35" s="61" t="str">
        <x:v>ASŘ/TZB</x:v>
      </x:c>
      <x:c r="B35" s="102" t="n">
        <x:f>SUMIF(Rozpocet_celkem!C:C,A35,Rozpocet_celkem!J:J)</x:f>
        <x:v>46512</x:v>
      </x:c>
      <x:c r="C35" s="102" t="n">
        <x:f>SUMIF(Rozpocet_celkem!C:C,A35,Rozpocet_celkem!K:K)</x:f>
        <x:v>8208</x:v>
      </x:c>
      <x:c r="D35" s="102" t="n">
        <x:f>SUMIF(Rozpocet_celkem!C:C,A35,Rozpocet_celkem!L:L)</x:f>
        <x:v>54720</x:v>
      </x:c>
      <x:c r="E35" s="98" t="n">
        <x:f>IF(SUM(Rozpocet_celkem!L:L)=0,"",D35/SUM(Rozpocet_celkem!L:L))</x:f>
        <x:v>0.004306039702342034</x:v>
      </x:c>
      <x:c r="F35" s="63" t="str">
        <x:v>Sjednocené podle kanonického modelu</x:v>
      </x:c>
    </x:row>
  </x:sheetData>
  <x:mergeCells>
    <x:mergeCell ref="B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48" hidden="0" customWidth="1"/>
    <x:col min="4" max="4" width="48" hidden="0" customWidth="1"/>
    <x:col min="5" max="5" width="36" hidden="0" customWidth="1"/>
  </x:cols>
  <x:sheetData>
    <x:row r="1" ht="32" customHeight="1">
      <x:c r="A1" s="6" t="str">
        <x:v>Vzor</x:v>
      </x:c>
      <x:c r="B1" s="6" t="str">
        <x:v>apartmánový dům - Rizikové položky a pracovní předpoklady</x:v>
      </x:c>
      <x:c r="C1" s="6" t="str"/>
      <x:c r="D1" s="6" t="str"/>
      <x:c r="E1" s="6" t="str"/>
    </x:row>
    <x:row r="2">
      <x:c r="A2" s="55" t="str">
        <x:v>Riziko</x:v>
      </x:c>
      <x:c r="B2" s="56" t="str">
        <x:v>Dopad</x:v>
      </x:c>
      <x:c r="C2" s="56" t="str">
        <x:v>Použitý pracovní předpoklad</x:v>
      </x:c>
      <x:c r="D2" s="56" t="str">
        <x:v>Co potvrdit</x:v>
      </x:c>
      <x:c r="E2" s="57" t="str">
        <x:v>Dopad do ceny</x:v>
      </x:c>
    </x:row>
    <x:row r="3">
      <x:c r="A3" s="58" t="str">
        <x:v>Zdroj tepla</x:v>
      </x:c>
      <x:c r="B3" s="59" t="str">
        <x:v>Vysoký</x:v>
      </x:c>
      <x:c r="C3" s="59" t="str">
        <x:v>Pracovní varianta dle ÚT/PENB: TČ země-voda + vrt 150 m</x:v>
      </x:c>
      <x:c r="D3" s="59" t="str">
        <x:v>Potvrdit země-voda vs. vzduch-voda před objednáním technologie</x:v>
      </x:c>
      <x:c r="E3" s="60" t="str">
        <x:v>ÚT, vrt, elektro, zemní práce</x:v>
      </x:c>
    </x:row>
    <x:row r="4">
      <x:c r="A4" s="58" t="str">
        <x:v>FVE</x:v>
      </x:c>
      <x:c r="B4" s="59" t="str">
        <x:v>Střední/vysoký</x:v>
      </x:c>
      <x:c r="C4" s="59" t="str">
        <x:v>Pracovní varianta 16x455 W = 7,28 kWp</x:v>
      </x:c>
      <x:c r="D4" s="59" t="str">
        <x:v>Potvrdit rozdíl proti PENB 6,8 kWp</x:v>
      </x:c>
      <x:c r="E4" s="60" t="str">
        <x:v>Panely, měnič, konstrukce, LPS</x:v>
      </x:c>
    </x:row>
    <x:row r="5">
      <x:c r="A5" s="58" t="str">
        <x:v>Střecha</x:v>
      </x:c>
      <x:c r="B5" s="59" t="str">
        <x:v>Vysoký</x:v>
      </x:c>
      <x:c r="C5" s="59" t="str">
        <x:v>Pracovní skladba dle dostupné PD, sklon 32°</x:v>
      </x:c>
      <x:c r="D5" s="59" t="str">
        <x:v>Potvrdit rozpor 32°/38° a všechny prostupy</x:v>
      </x:c>
      <x:c r="E5" s="60" t="str">
        <x:v>Krov, krytina, FVE, VZT, LPS</x:v>
      </x:c>
    </x:row>
    <x:row r="6">
      <x:c r="A6" s="58" t="str">
        <x:v>Výplně otvorů</x:v>
      </x:c>
      <x:c r="B6" s="59" t="str">
        <x:v>Vysoký</x:v>
      </x:c>
      <x:c r="C6" s="59" t="str">
        <x:v>Pracovní standard a množství dle dostupných podkladů</x:v>
      </x:c>
      <x:c r="D6" s="59" t="str">
        <x:v>Dodat/potvrdit tabulku výplní a ASR/CAD výměry</x:v>
      </x:c>
      <x:c r="E6" s="60" t="str">
        <x:v>Okna, dveře, montáž, návaznosti</x:v>
      </x:c>
    </x:row>
    <x:row r="7">
      <x:c r="A7" s="58" t="str">
        <x:v>ZTI napojení</x:v>
      </x:c>
      <x:c r="B7" s="59" t="str">
        <x:v>Střední</x:v>
      </x:c>
      <x:c r="C7" s="59" t="str">
        <x:v>Jen objektová část; společné SO mimo cenu domu</x:v>
      </x:c>
      <x:c r="D7" s="59" t="str">
        <x:v>Potvrdit hranice napojení a napojení na O6/O7/O8</x:v>
      </x:c>
      <x:c r="E7" s="60" t="str">
        <x:v>Rozvody, přípojkové větve</x:v>
      </x:c>
    </x:row>
    <x:row r="8">
      <x:c r="A8" s="58" t="str">
        <x:v>Společná infrastruktura</x:v>
      </x:c>
      <x:c r="B8" s="59" t="str">
        <x:v>Vysoký</x:v>
      </x:c>
      <x:c r="C8" s="59" t="str">
        <x:v>Nezahrnuta do ceny domu, pokud není výslovně uvedena</x:v>
      </x:c>
      <x:c r="D8" s="59" t="str">
        <x:v>Rozhodnout alokaci O3/O4/O5/O6/O7/O8/O9</x:v>
      </x:c>
      <x:c r="E8" s="60" t="str">
        <x:v>Zamezení dvojího započtení</x:v>
      </x:c>
    </x:row>
    <x:row r="9">
      <x:c r="A9" s="61" t="str">
        <x:v>Počasí a kapacity</x:v>
      </x:c>
      <x:c r="B9" s="62" t="str">
        <x:v>Střední</x:v>
      </x:c>
      <x:c r="C9" s="62" t="str">
        <x:v>Orientační harmonogram s rezervami</x:v>
      </x:c>
      <x:c r="D9" s="62" t="str">
        <x:v>Potvrdit termíny dodavatelů a zimní režim</x:v>
      </x:c>
      <x:c r="E9" s="63" t="str">
        <x:v>Délka realizace, logistika</x:v>
      </x:c>
    </x:row>
  </x:sheetData>
  <x:mergeCells>
    <x:mergeCell ref="B1:E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00" hidden="0" customWidth="1"/>
    <x:col min="3" max="3" width="18" hidden="0" customWidth="1"/>
  </x:cols>
  <x:sheetData>
    <x:row r="1" ht="32" customHeight="1">
      <x:c r="A1" s="6" t="str">
        <x:v>Vzor</x:v>
      </x:c>
      <x:c r="B1" s="6" t="str">
        <x:v>apartmánový dům - Poznámky a výluky</x:v>
      </x:c>
      <x:c r="C1" s="6" t="str"/>
    </x:row>
    <x:row r="2">
      <x:c r="A2" s="55" t="str">
        <x:v>Typ</x:v>
      </x:c>
      <x:c r="B2" s="56" t="str">
        <x:v>Text</x:v>
      </x:c>
      <x:c r="C2" s="57" t="str">
        <x:v>Stav</x:v>
      </x:c>
    </x:row>
    <x:row r="3">
      <x:c r="A3" s="58" t="str">
        <x:v>Rozsah</x:v>
      </x:c>
      <x:c r="B3" s="59" t="str">
        <x:v>Rozpočet je zpracován jako položkový a poptávkový podklad dle dostupné projektové dokumentace a uvedených předpokladů. Společné areálové objekty, společné technologie a navazující infrastruktura nejsou zahrnuty do ceny domu, pokud nejsou výslovně uvedeny v položkách.</x:v>
      </x:c>
      <x:c r="C3" s="60" t="str">
        <x:v>PASS_WITH_REVIEW</x:v>
      </x:c>
    </x:row>
    <x:row r="4">
      <x:c r="A4" s="58" t="str">
        <x:v>Objektová individualita</x:v>
      </x:c>
      <x:c r="B4" s="59" t="str">
        <x:v>Rozpočet pracuje se samostatným množstvím a cenou daného objektu podle jeho osazení, založení a návazností.</x:v>
      </x:c>
      <x:c r="C4" s="60" t="str">
        <x:v>PASS_WITH_REVIEW</x:v>
      </x:c>
    </x:row>
    <x:row r="5">
      <x:c r="A5" s="58" t="str">
        <x:v>Mimo cenu domu</x:v>
      </x:c>
      <x:c r="B5" s="59" t="str">
        <x:v>Mimo cenu domu nejsou zahrnuty celé areálové komunikace a parkování, společná ATS, společný vodní zdroj, požární nádrž, společné vsakovací objekty, společná ČOV a zemní filtr, hlavní areálové rozvody a areálové elektro, pokud nejsou výslovně uvedeny jako objektová položka daného domu.</x:v>
      </x:c>
      <x:c r="C5" s="60" t="str">
        <x:v>PASS_WITH_REVIEW</x:v>
      </x:c>
    </x:row>
    <x:row r="6">
      <x:c r="A6" s="58" t="str">
        <x:v>Výrobky a standardy</x:v>
      </x:c>
      <x:c r="B6" s="59" t="str">
        <x:v>Koncové výrobky, výplně otvorů, svítidla, sanita a povrchy jsou v pracovním standardu dle dostupné PD a musí být potvrzeny před závaznou objednávkou.</x:v>
      </x:c>
      <x:c r="C6" s="60" t="str">
        <x:v>REVIEW</x:v>
      </x:c>
    </x:row>
    <x:row r="7">
      <x:c r="A7" s="61" t="str">
        <x:v>Cena</x:v>
      </x:c>
      <x:c r="B7" s="62" t="str">
        <x:v>O1 a O2 jsou typově velmi podobné apartmánové domy. Rozdíl ceny ve sjednocené verzi nevychází z odlišného standardu, ale z rozdílných výměr, osazení, založení, napojení a objektově specifických položek. Shodné práce a materiály jsou oceněny stejnými jednotkovými cenami.</x:v>
      </x:c>
      <x:c r="C7" s="63" t="str">
        <x:v>PASS_WITH_REVIEW</x:v>
      </x:c>
    </x:row>
    <x:row r="8">
      <x:c r="A8" t="str">
        <x:v>Pracovní uzavření množství</x:v>
      </x:c>
      <x:c r="B8" t="str">
        <x:v>U O1 jsou tři dříve textová P0 množství uzavřena pracovně pro porovnání se O2. Krov, ocel krovu a výplně otvorů musí být před objednáním potvrzeny CAD/ASR, statikou a tabulkou výplní.</x:v>
      </x:c>
      <x:c r="C8" t="str">
        <x:v>PASS_WITH_REVIEW</x:v>
      </x:c>
    </x:row>
  </x:sheetData>
  <x:mergeCells>
    <x:mergeCell ref="B1:C1"/>
  </x:mergeCells>
  <x:pageMargins left="0.7" right="0.7" top="0.75" bottom="0.75" header="0.3" footer="0.3"/>
</x:worksheet>
</file>